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W:\ZD_TRNN\ZD_IRXK\Przedmiary\"/>
    </mc:Choice>
  </mc:AlternateContent>
  <xr:revisionPtr revIDLastSave="0" documentId="13_ncr:1_{7A390ACF-28EB-40B2-9CB0-9EBEA1142DC3}" xr6:coauthVersionLast="47" xr6:coauthVersionMax="47" xr10:uidLastSave="{00000000-0000-0000-0000-000000000000}"/>
  <bookViews>
    <workbookView xWindow="-120" yWindow="-120" windowWidth="29040" windowHeight="15840" tabRatio="716" firstSheet="1" activeTab="1" xr2:uid="{00000000-000D-0000-FFFF-FFFF00000000}"/>
  </bookViews>
  <sheets>
    <sheet name="ZZK" sheetId="5" r:id="rId1"/>
    <sheet name="1 Wymagania" sheetId="2" r:id="rId2"/>
    <sheet name="2 Drogi" sheetId="1" r:id="rId3"/>
    <sheet name="3a Przepust" sheetId="4" r:id="rId4"/>
    <sheet name="3b Mur oporowy" sheetId="7" r:id="rId5"/>
    <sheet name="4a Wycinka drzew" sheetId="8" r:id="rId6"/>
    <sheet name="4b Nasadzenia zastepcze" sheetId="9" r:id="rId7"/>
    <sheet name="5a Oswietlenie" sheetId="10" r:id="rId8"/>
    <sheet name="5b nN i SN" sheetId="11" r:id="rId9"/>
    <sheet name="6 Wod_kan" sheetId="6" r:id="rId10"/>
    <sheet name="7a MKT" sheetId="12" r:id="rId11"/>
    <sheet name="7b Kolizje teletechniczne" sheetId="13" r:id="rId12"/>
    <sheet name="8 DOR" sheetId="14" r:id="rId13"/>
  </sheets>
  <externalReferences>
    <externalReference r:id="rId14"/>
  </externalReferences>
  <definedNames>
    <definedName name="a" localSheetId="1">#REF!</definedName>
    <definedName name="a">#REF!</definedName>
    <definedName name="a_8" localSheetId="1">#REF!</definedName>
    <definedName name="a_8">#REF!</definedName>
    <definedName name="izolacja" localSheetId="1">#REF!</definedName>
    <definedName name="izolacja">#REF!</definedName>
    <definedName name="izolacja_10" localSheetId="1">#REF!</definedName>
    <definedName name="izolacja_10">#REF!</definedName>
    <definedName name="izolacja_11" localSheetId="1">#REF!</definedName>
    <definedName name="izolacja_11">#REF!</definedName>
    <definedName name="izolacja_12" localSheetId="1">#REF!</definedName>
    <definedName name="izolacja_12">#REF!</definedName>
    <definedName name="izolacja_13" localSheetId="1">#REF!</definedName>
    <definedName name="izolacja_13">#REF!</definedName>
    <definedName name="izolacja_14" localSheetId="1">#REF!</definedName>
    <definedName name="izolacja_14">#REF!</definedName>
    <definedName name="izolacja_15" localSheetId="1">#REF!</definedName>
    <definedName name="izolacja_15">#REF!</definedName>
    <definedName name="izolacja_16" localSheetId="1">#REF!</definedName>
    <definedName name="izolacja_16">#REF!</definedName>
    <definedName name="izolacja_17" localSheetId="1">#REF!</definedName>
    <definedName name="izolacja_17">#REF!</definedName>
    <definedName name="izolacja_18" localSheetId="1">#REF!</definedName>
    <definedName name="izolacja_18">#REF!</definedName>
    <definedName name="izolacja_19" localSheetId="1">#REF!</definedName>
    <definedName name="izolacja_19">#REF!</definedName>
    <definedName name="izolacja_20" localSheetId="1">#REF!</definedName>
    <definedName name="izolacja_20">#REF!</definedName>
    <definedName name="izolacja_21" localSheetId="1">#REF!</definedName>
    <definedName name="izolacja_21">#REF!</definedName>
    <definedName name="izolacja_22" localSheetId="1">#REF!</definedName>
    <definedName name="izolacja_22">#REF!</definedName>
    <definedName name="izolacja_23" localSheetId="1">#REF!</definedName>
    <definedName name="izolacja_23">#REF!</definedName>
    <definedName name="izolacja_24" localSheetId="1">#REF!</definedName>
    <definedName name="izolacja_24">#REF!</definedName>
    <definedName name="izolacja_5" localSheetId="1">#REF!</definedName>
    <definedName name="izolacja_5">#REF!</definedName>
    <definedName name="izolacja_6" localSheetId="1">#REF!</definedName>
    <definedName name="izolacja_6">#REF!</definedName>
    <definedName name="izolacja_7" localSheetId="1">#REF!</definedName>
    <definedName name="izolacja_7">#REF!</definedName>
    <definedName name="izolacja_8" localSheetId="1">#REF!</definedName>
    <definedName name="izolacja_8">#REF!</definedName>
    <definedName name="izolacja_9" localSheetId="1">#REF!</definedName>
    <definedName name="izolacja_9">#REF!</definedName>
    <definedName name="n">'[1]WA 20'!$E$51</definedName>
    <definedName name="netto" localSheetId="1">#REF!</definedName>
    <definedName name="netto">#REF!</definedName>
    <definedName name="nie" localSheetId="1">#REF!</definedName>
    <definedName name="nie">#REF!</definedName>
    <definedName name="nie_11" localSheetId="1">#REF!</definedName>
    <definedName name="nie_11">#REF!</definedName>
    <definedName name="nie_24" localSheetId="1">#REF!</definedName>
    <definedName name="nie_24">#REF!</definedName>
    <definedName name="_xlnm.Print_Area" localSheetId="1">'1 Wymagania'!$A$1:$G$13</definedName>
    <definedName name="_xlnm.Print_Area" localSheetId="2">'2 Drogi'!$A$1:$G$74</definedName>
    <definedName name="_xlnm.Print_Area" localSheetId="3">'3a Przepust'!$A$1:$G$40</definedName>
    <definedName name="_xlnm.Print_Area" localSheetId="4">'3b Mur oporowy'!$A$1:$G$8</definedName>
    <definedName name="_xlnm.Print_Area" localSheetId="5">'4a Wycinka drzew'!$A$1:$G$17</definedName>
    <definedName name="_xlnm.Print_Area" localSheetId="0">ZZK!$A$1:$C$25</definedName>
    <definedName name="PI" localSheetId="1">#REF!</definedName>
    <definedName name="PI">#REF!</definedName>
    <definedName name="_xlnm.Print_Titles" localSheetId="2">'2 Drogi'!$3:$3</definedName>
    <definedName name="_xlnm.Print_Titles" localSheetId="3">'3a Przepust'!$3:$3</definedName>
    <definedName name="_xlnm.Print_Titles" localSheetId="5">'4a Wycinka drzew'!$3:$3</definedName>
    <definedName name="_xlnm.Print_Titles" localSheetId="6">'4b Nasadzenia zastepcze'!$3:$3</definedName>
    <definedName name="_xlnm.Print_Titles" localSheetId="7">'5a Oswietlenie'!$3:$3</definedName>
    <definedName name="_xlnm.Print_Titles" localSheetId="8">'5b nN i SN'!$3:$3</definedName>
    <definedName name="_xlnm.Print_Titles" localSheetId="9">'6 Wod_kan'!$3:$3</definedName>
    <definedName name="_xlnm.Print_Titles" localSheetId="10">'7a MKT'!$3:$3</definedName>
    <definedName name="_xlnm.Print_Titles" localSheetId="11">'7b Kolizje teletechniczne'!$3:$3</definedName>
    <definedName name="wynik" localSheetId="1">#REF!</definedName>
    <definedName name="wynik">#REF!</definedName>
    <definedName name="wynik_10" localSheetId="1">#REF!</definedName>
    <definedName name="wynik_10">#REF!</definedName>
    <definedName name="wynik_11" localSheetId="1">#REF!</definedName>
    <definedName name="wynik_11">#REF!</definedName>
    <definedName name="wynik_12" localSheetId="1">#REF!</definedName>
    <definedName name="wynik_12">#REF!</definedName>
    <definedName name="wynik_13" localSheetId="1">#REF!</definedName>
    <definedName name="wynik_13">#REF!</definedName>
    <definedName name="wynik_14" localSheetId="1">#REF!</definedName>
    <definedName name="wynik_14">#REF!</definedName>
    <definedName name="wynik_15" localSheetId="1">#REF!</definedName>
    <definedName name="wynik_15">#REF!</definedName>
    <definedName name="wynik_16" localSheetId="1">#REF!</definedName>
    <definedName name="wynik_16">#REF!</definedName>
    <definedName name="wynik_17" localSheetId="1">#REF!</definedName>
    <definedName name="wynik_17">#REF!</definedName>
    <definedName name="wynik_18" localSheetId="1">#REF!</definedName>
    <definedName name="wynik_18">#REF!</definedName>
    <definedName name="wynik_19" localSheetId="1">#REF!</definedName>
    <definedName name="wynik_19">#REF!</definedName>
    <definedName name="wynik_20" localSheetId="1">#REF!</definedName>
    <definedName name="wynik_20">#REF!</definedName>
    <definedName name="wynik_21" localSheetId="1">#REF!</definedName>
    <definedName name="wynik_21">#REF!</definedName>
    <definedName name="wynik_22" localSheetId="1">#REF!</definedName>
    <definedName name="wynik_22">#REF!</definedName>
    <definedName name="wynik_23" localSheetId="1">#REF!</definedName>
    <definedName name="wynik_23">#REF!</definedName>
    <definedName name="wynik_24" localSheetId="1">#REF!</definedName>
    <definedName name="wynik_24">#REF!</definedName>
    <definedName name="wynik_5" localSheetId="1">#REF!</definedName>
    <definedName name="wynik_5">#REF!</definedName>
    <definedName name="wynik_6" localSheetId="1">#REF!</definedName>
    <definedName name="wynik_6">#REF!</definedName>
    <definedName name="wynik_7" localSheetId="1">#REF!</definedName>
    <definedName name="wynik_7">#REF!</definedName>
    <definedName name="wynik_8" localSheetId="1">#REF!</definedName>
    <definedName name="wynik_8">#REF!</definedName>
    <definedName name="wynik_9" localSheetId="1">#REF!</definedName>
    <definedName name="wynik_9">#REF!</definedName>
    <definedName name="Z_4921A9FA_DAA1_41FA_B41D_003C383D2D15_.wvu.PrintArea" localSheetId="1" hidden="1">'1 Wymagania'!$A$1:$E$13</definedName>
    <definedName name="Z_928A01A7_971A_47F0_91E6_D35314827733_.wvu.PrintArea" localSheetId="1" hidden="1">'1 Wymagania'!$A$1:$E$13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11" l="1"/>
  <c r="G32" i="11"/>
  <c r="G33" i="11"/>
  <c r="G34" i="11"/>
  <c r="G35" i="11"/>
  <c r="G36" i="11"/>
  <c r="G37" i="11"/>
  <c r="G38" i="11"/>
  <c r="G39" i="11"/>
  <c r="G40" i="11"/>
  <c r="G41" i="11"/>
  <c r="G30" i="11"/>
  <c r="G18" i="11"/>
  <c r="G19" i="11"/>
  <c r="G20" i="11"/>
  <c r="G21" i="11"/>
  <c r="G22" i="11"/>
  <c r="G23" i="11"/>
  <c r="G24" i="11"/>
  <c r="G25" i="11"/>
  <c r="G26" i="11"/>
  <c r="G27" i="11"/>
  <c r="G28" i="11"/>
  <c r="G17" i="11"/>
  <c r="G6" i="11"/>
  <c r="G7" i="11"/>
  <c r="G8" i="11"/>
  <c r="G9" i="11"/>
  <c r="G10" i="11"/>
  <c r="G11" i="11"/>
  <c r="G12" i="11"/>
  <c r="G13" i="11"/>
  <c r="G14" i="11"/>
  <c r="G15" i="11"/>
  <c r="G40" i="4"/>
  <c r="G67" i="1"/>
  <c r="A67" i="1"/>
  <c r="G12" i="2"/>
  <c r="G11" i="2"/>
  <c r="G9" i="2"/>
  <c r="G7" i="2"/>
  <c r="G6" i="2"/>
  <c r="G5" i="2"/>
  <c r="G5" i="12"/>
  <c r="G6" i="12"/>
  <c r="G7" i="12"/>
  <c r="G8" i="12"/>
  <c r="G9" i="12"/>
  <c r="G4" i="12"/>
  <c r="G60" i="6"/>
  <c r="G62" i="6"/>
  <c r="G63" i="6"/>
  <c r="G64" i="6"/>
  <c r="G65" i="6"/>
  <c r="G67" i="6"/>
  <c r="G68" i="6"/>
  <c r="G69" i="6"/>
  <c r="G70" i="6"/>
  <c r="G71" i="6"/>
  <c r="G72" i="6"/>
  <c r="G73" i="6"/>
  <c r="G59" i="6"/>
  <c r="G49" i="6"/>
  <c r="G50" i="6"/>
  <c r="G51" i="6"/>
  <c r="G52" i="6"/>
  <c r="G53" i="6"/>
  <c r="G54" i="6"/>
  <c r="G55" i="6"/>
  <c r="G56" i="6"/>
  <c r="G57" i="6"/>
  <c r="G48" i="6"/>
  <c r="G44" i="6"/>
  <c r="G75" i="6" s="1"/>
  <c r="G45" i="6"/>
  <c r="G46" i="6"/>
  <c r="G43" i="6"/>
  <c r="G39" i="6"/>
  <c r="G37" i="6"/>
  <c r="G38" i="6"/>
  <c r="G36" i="6"/>
  <c r="G30" i="6"/>
  <c r="G31" i="6"/>
  <c r="G32" i="6"/>
  <c r="G33" i="6"/>
  <c r="G34" i="6"/>
  <c r="G18" i="6"/>
  <c r="G19" i="6"/>
  <c r="G20" i="6"/>
  <c r="G21" i="6"/>
  <c r="G22" i="6"/>
  <c r="G23" i="6"/>
  <c r="G24" i="6"/>
  <c r="G25" i="6"/>
  <c r="G26" i="6"/>
  <c r="G27" i="6"/>
  <c r="G28" i="6"/>
  <c r="G29" i="6"/>
  <c r="G14" i="6"/>
  <c r="G15" i="6"/>
  <c r="G17" i="6"/>
  <c r="G13" i="6"/>
  <c r="G7" i="6"/>
  <c r="G8" i="6"/>
  <c r="G9" i="6"/>
  <c r="G10" i="6"/>
  <c r="G11" i="6"/>
  <c r="G6" i="6"/>
  <c r="G44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29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5" i="10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4" i="9"/>
  <c r="G5" i="8"/>
  <c r="G6" i="8"/>
  <c r="G7" i="8"/>
  <c r="G8" i="8"/>
  <c r="G9" i="8"/>
  <c r="G10" i="8"/>
  <c r="G11" i="8"/>
  <c r="G12" i="8"/>
  <c r="G13" i="8"/>
  <c r="G14" i="8"/>
  <c r="G15" i="8"/>
  <c r="G16" i="8"/>
  <c r="G4" i="8"/>
  <c r="G5" i="7"/>
  <c r="G6" i="7"/>
  <c r="G7" i="7"/>
  <c r="G4" i="7"/>
  <c r="G35" i="4"/>
  <c r="G36" i="4"/>
  <c r="G37" i="4"/>
  <c r="G31" i="4"/>
  <c r="G32" i="4"/>
  <c r="G39" i="4"/>
  <c r="G34" i="4"/>
  <c r="G30" i="4"/>
  <c r="G26" i="4"/>
  <c r="G27" i="4"/>
  <c r="G28" i="4"/>
  <c r="G25" i="4"/>
  <c r="G21" i="4"/>
  <c r="G22" i="4"/>
  <c r="G23" i="4"/>
  <c r="G18" i="4"/>
  <c r="G12" i="4"/>
  <c r="G13" i="4"/>
  <c r="G14" i="4"/>
  <c r="G15" i="4"/>
  <c r="G20" i="4"/>
  <c r="G17" i="4"/>
  <c r="G11" i="4"/>
  <c r="G6" i="4"/>
  <c r="G7" i="4"/>
  <c r="G8" i="4"/>
  <c r="G9" i="4"/>
  <c r="G5" i="4"/>
  <c r="G73" i="1"/>
  <c r="G72" i="1"/>
  <c r="G71" i="1"/>
  <c r="G69" i="1"/>
  <c r="G63" i="1"/>
  <c r="G64" i="1"/>
  <c r="G65" i="1"/>
  <c r="G66" i="1"/>
  <c r="G62" i="1"/>
  <c r="G59" i="1"/>
  <c r="G60" i="1"/>
  <c r="G58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37" i="1"/>
  <c r="G31" i="1"/>
  <c r="G32" i="1"/>
  <c r="G33" i="1"/>
  <c r="G34" i="1"/>
  <c r="G35" i="1"/>
  <c r="G30" i="1"/>
  <c r="G23" i="1"/>
  <c r="G24" i="1"/>
  <c r="G25" i="1"/>
  <c r="G26" i="1"/>
  <c r="G27" i="1"/>
  <c r="G28" i="1"/>
  <c r="G22" i="1"/>
  <c r="G10" i="1"/>
  <c r="G11" i="1"/>
  <c r="G12" i="1"/>
  <c r="G13" i="1"/>
  <c r="G14" i="1"/>
  <c r="G15" i="1"/>
  <c r="G16" i="1"/>
  <c r="G17" i="1"/>
  <c r="G18" i="1"/>
  <c r="G19" i="1"/>
  <c r="G20" i="1"/>
  <c r="G9" i="1"/>
  <c r="G7" i="1"/>
  <c r="G6" i="1"/>
  <c r="G5" i="1"/>
  <c r="G20" i="14"/>
  <c r="G21" i="14"/>
  <c r="G22" i="14"/>
  <c r="G23" i="14"/>
  <c r="G24" i="14"/>
  <c r="G25" i="14"/>
  <c r="G26" i="14"/>
  <c r="G17" i="14"/>
  <c r="G16" i="14"/>
  <c r="G13" i="14"/>
  <c r="G14" i="14"/>
  <c r="G19" i="14"/>
  <c r="G12" i="14"/>
  <c r="G10" i="14"/>
  <c r="G6" i="14"/>
  <c r="G7" i="14"/>
  <c r="G8" i="14"/>
  <c r="G5" i="14"/>
  <c r="G28" i="13"/>
  <c r="G29" i="13"/>
  <c r="G30" i="13"/>
  <c r="G31" i="13"/>
  <c r="G32" i="13"/>
  <c r="G33" i="13"/>
  <c r="G34" i="13"/>
  <c r="G35" i="13"/>
  <c r="G36" i="13"/>
  <c r="G37" i="13"/>
  <c r="G38" i="13"/>
  <c r="G27" i="13"/>
  <c r="G6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5" i="13"/>
  <c r="G5" i="11"/>
  <c r="G8" i="7" l="1"/>
  <c r="C9" i="5" s="1"/>
  <c r="G17" i="8"/>
  <c r="C11" i="5" s="1"/>
  <c r="G40" i="6"/>
  <c r="G76" i="6" s="1"/>
  <c r="G39" i="13"/>
  <c r="C21" i="5" s="1"/>
  <c r="G13" i="2"/>
  <c r="C5" i="5" s="1"/>
  <c r="G27" i="14"/>
  <c r="C22" i="5" s="1"/>
  <c r="A7" i="14"/>
  <c r="A8" i="14" s="1"/>
  <c r="A10" i="14" s="1"/>
  <c r="A12" i="14" s="1"/>
  <c r="A13" i="14" s="1"/>
  <c r="A14" i="14" s="1"/>
  <c r="A16" i="14" s="1"/>
  <c r="A17" i="14" s="1"/>
  <c r="A19" i="14" s="1"/>
  <c r="A20" i="14" s="1"/>
  <c r="A21" i="14" s="1"/>
  <c r="A22" i="14" s="1"/>
  <c r="A23" i="14" s="1"/>
  <c r="A24" i="14" s="1"/>
  <c r="A25" i="14" s="1"/>
  <c r="A26" i="14" s="1"/>
  <c r="A6" i="14"/>
  <c r="A7" i="13"/>
  <c r="A8" i="13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7" i="13" s="1"/>
  <c r="A6" i="13"/>
  <c r="G10" i="12"/>
  <c r="C20" i="5" s="1"/>
  <c r="A5" i="12"/>
  <c r="A6" i="12" s="1"/>
  <c r="A7" i="12" s="1"/>
  <c r="A8" i="12" s="1"/>
  <c r="A9" i="12" s="1"/>
  <c r="A7" i="11"/>
  <c r="A8" i="11" s="1"/>
  <c r="A9" i="11" s="1"/>
  <c r="A10" i="11" s="1"/>
  <c r="A11" i="11" s="1"/>
  <c r="A12" i="11" s="1"/>
  <c r="A13" i="11" s="1"/>
  <c r="A14" i="11" s="1"/>
  <c r="A15" i="11" s="1"/>
  <c r="A6" i="11"/>
  <c r="G42" i="10"/>
  <c r="G45" i="10" s="1"/>
  <c r="C14" i="5" s="1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9" i="10" s="1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5" i="9"/>
  <c r="A5" i="8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5" i="7"/>
  <c r="A6" i="7" s="1"/>
  <c r="A7" i="7" s="1"/>
  <c r="C1048568" i="7"/>
  <c r="A7" i="6"/>
  <c r="A8" i="6" s="1"/>
  <c r="A9" i="6" s="1"/>
  <c r="A10" i="6" s="1"/>
  <c r="A11" i="6" s="1"/>
  <c r="A13" i="6" s="1"/>
  <c r="G42" i="11" l="1"/>
  <c r="C15" i="5" s="1"/>
  <c r="C13" i="5" s="1"/>
  <c r="C19" i="5"/>
  <c r="A18" i="1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17" i="11"/>
  <c r="A28" i="13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0" i="10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4" i="10" s="1"/>
  <c r="G35" i="9"/>
  <c r="C12" i="5" s="1"/>
  <c r="C10" i="5" s="1"/>
  <c r="C17" i="5"/>
  <c r="C18" i="5"/>
  <c r="A14" i="6"/>
  <c r="A15" i="6" s="1"/>
  <c r="A17" i="6" l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C16" i="5"/>
  <c r="C8" i="5"/>
  <c r="C7" i="5" s="1"/>
  <c r="A7" i="4"/>
  <c r="A8" i="4" s="1"/>
  <c r="A9" i="4" s="1"/>
  <c r="A11" i="4" s="1"/>
  <c r="A6" i="4"/>
  <c r="G74" i="1"/>
  <c r="C6" i="5" s="1"/>
  <c r="A6" i="1"/>
  <c r="A7" i="1" s="1"/>
  <c r="A9" i="1" s="1"/>
  <c r="C23" i="5" l="1"/>
  <c r="C24" i="5" s="1"/>
  <c r="C25" i="5" s="1"/>
  <c r="A36" i="6"/>
  <c r="A37" i="6" s="1"/>
  <c r="A38" i="6" s="1"/>
  <c r="A39" i="6" s="1"/>
  <c r="A12" i="4"/>
  <c r="A13" i="4" s="1"/>
  <c r="A14" i="4" s="1"/>
  <c r="A15" i="4" s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17" i="4" l="1"/>
  <c r="A18" i="4" s="1"/>
  <c r="A43" i="6"/>
  <c r="A44" i="6" s="1"/>
  <c r="A45" i="6" s="1"/>
  <c r="A46" i="6" s="1"/>
  <c r="A22" i="1"/>
  <c r="A23" i="1" s="1"/>
  <c r="A24" i="1" s="1"/>
  <c r="A25" i="1" s="1"/>
  <c r="A26" i="1" s="1"/>
  <c r="A27" i="1" s="1"/>
  <c r="A28" i="1" s="1"/>
  <c r="A20" i="4" l="1"/>
  <c r="A21" i="4" s="1"/>
  <c r="A22" i="4" s="1"/>
  <c r="A23" i="4" s="1"/>
  <c r="A48" i="6"/>
  <c r="A49" i="6" s="1"/>
  <c r="A50" i="6" s="1"/>
  <c r="A51" i="6" s="1"/>
  <c r="A52" i="6" s="1"/>
  <c r="A53" i="6" s="1"/>
  <c r="A54" i="6" s="1"/>
  <c r="A55" i="6" s="1"/>
  <c r="A56" i="6" s="1"/>
  <c r="A57" i="6" s="1"/>
  <c r="A30" i="1"/>
  <c r="A31" i="1" s="1"/>
  <c r="A32" i="1" s="1"/>
  <c r="A33" i="1" s="1"/>
  <c r="A34" i="1" s="1"/>
  <c r="A35" i="1" s="1"/>
  <c r="A25" i="4" l="1"/>
  <c r="A26" i="4" s="1"/>
  <c r="A27" i="4" s="1"/>
  <c r="A28" i="4" s="1"/>
  <c r="A60" i="6"/>
  <c r="A59" i="6"/>
  <c r="A37" i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30" i="4" l="1"/>
  <c r="A31" i="4" s="1"/>
  <c r="A32" i="4" s="1"/>
  <c r="A62" i="6"/>
  <c r="A63" i="6" s="1"/>
  <c r="A64" i="6" s="1"/>
  <c r="A65" i="6" s="1"/>
  <c r="A58" i="1"/>
  <c r="A59" i="1" s="1"/>
  <c r="A34" i="4" l="1"/>
  <c r="A35" i="4" s="1"/>
  <c r="A36" i="4" s="1"/>
  <c r="A37" i="4" s="1"/>
  <c r="A39" i="4" s="1"/>
  <c r="A67" i="6"/>
  <c r="A68" i="6" s="1"/>
  <c r="A69" i="6" s="1"/>
  <c r="A70" i="6" s="1"/>
  <c r="A71" i="6" s="1"/>
  <c r="A72" i="6" s="1"/>
  <c r="A73" i="6" s="1"/>
  <c r="A74" i="6" s="1"/>
  <c r="A60" i="1"/>
  <c r="A62" i="1" s="1"/>
  <c r="A63" i="1" s="1"/>
  <c r="A64" i="1" s="1"/>
  <c r="A65" i="1" s="1"/>
  <c r="A66" i="1" s="1"/>
  <c r="A71" i="1" l="1"/>
  <c r="A72" i="1" s="1"/>
  <c r="A73" i="1" s="1"/>
</calcChain>
</file>

<file path=xl/sharedStrings.xml><?xml version="1.0" encoding="utf-8"?>
<sst xmlns="http://schemas.openxmlformats.org/spreadsheetml/2006/main" count="1207" uniqueCount="496">
  <si>
    <t>Lp.</t>
  </si>
  <si>
    <t>ROBOTY PRZYGOTOWAWCZE</t>
  </si>
  <si>
    <t>D-01.01.02.</t>
  </si>
  <si>
    <t>km</t>
  </si>
  <si>
    <t>D-01.02.02.</t>
  </si>
  <si>
    <t>m3</t>
  </si>
  <si>
    <t>ROZBIÓRKI</t>
  </si>
  <si>
    <t>D-01.02.04.</t>
  </si>
  <si>
    <t>m2</t>
  </si>
  <si>
    <t>Rozebranie krawężników betonowych 15x30 cm na podsypce cementowo-piaskowej</t>
  </si>
  <si>
    <t>m</t>
  </si>
  <si>
    <t>Rozebranie obrzeży 8x30 cm na podsypce piaskowej</t>
  </si>
  <si>
    <t>Rozebranie krawężników kamiennych 15X30 cm na podsypce cementowo-piaskowej  Odzysk 20%</t>
  </si>
  <si>
    <t>Rozebranie ław pod krawężniki z betonu</t>
  </si>
  <si>
    <t>Załadowanie i wywiezienie gruzu bitumicznego z terenu rozbiórki na składowisko Wykonawcy wraz z utylizacją</t>
  </si>
  <si>
    <t>Oczyszczenie materiału kamiennego do ponownego wbudowania</t>
  </si>
  <si>
    <t>t</t>
  </si>
  <si>
    <t>Transport materiału kamiennego na składowisko ZDiUM</t>
  </si>
  <si>
    <t>ROBOTY KRAWĘŻNIKOWE</t>
  </si>
  <si>
    <t>D-08.01.02.</t>
  </si>
  <si>
    <t>Ława pod krawężniki i obrzeża betonowe z oporem z betonu C16/20</t>
  </si>
  <si>
    <t>Krawężniki betonowe wystające o wymiarach 20x30 cm na podsypce cementowo-piaskowej</t>
  </si>
  <si>
    <t>Krawężniki betonowe wtopione o wymiarach 20x22 cm na podsypce cementowo-piaskowej</t>
  </si>
  <si>
    <t>D-08.03.01.</t>
  </si>
  <si>
    <t>Obrzeża betonowe o wymiarach 30x8 cm na podsypce piaskowej z wypełnieniem spoin zaprawą cementową</t>
  </si>
  <si>
    <t>D-08.05.03.</t>
  </si>
  <si>
    <t>Ścieki uliczne z kostki kamiennej staroużytecznej 18x20na podsypce cementowo-piaskowej - 2 rzędy</t>
  </si>
  <si>
    <t>Ścieki uliczne z kostki kamiennej staroużytecznej 18x20 na podsypce cementowo-piaskowej - 1 rząd</t>
  </si>
  <si>
    <t>D-08.05.01.</t>
  </si>
  <si>
    <t>Ścieki z prefabrykatów betonowych 50x60 o grubości 15 cm na podsypce cementowo-piaskowej</t>
  </si>
  <si>
    <t>ROBOTY ZIEMNE</t>
  </si>
  <si>
    <t>D-02.01.01.</t>
  </si>
  <si>
    <t>Wykopy wykonywane na tymczasowy odkład</t>
  </si>
  <si>
    <t>D-02.03.01.</t>
  </si>
  <si>
    <t>Wykonanie nasypów z gruntu uzyskanego z tymczasowego odkładu</t>
  </si>
  <si>
    <t>Wykonanie nasypów z gruntu uzyskanego z tymczasowego odkładu po doprowadzeniu materiału do parametrów gruntu nasypowego</t>
  </si>
  <si>
    <t>Wykonanie nasypów z gruntów z dowozu - nowy grunt wraz z kosztami jego pozyskania</t>
  </si>
  <si>
    <t>D-04.01.01.</t>
  </si>
  <si>
    <t>Mechaniczne profilowanie i zagęszczenie podłoża pod warstwy konstrukcyjne nawierzchni</t>
  </si>
  <si>
    <t>ROBOTY NAWIERZCHNIOWE</t>
  </si>
  <si>
    <t>D-04.04.02.</t>
  </si>
  <si>
    <t>Wykonanie i zagęszczenie mechanicze warstwy z mieszanki niezwiązanej o CBR&gt;20% - grubość warstwy po zag. 22 cm</t>
  </si>
  <si>
    <t>Wykonanie i zagęszczenie mechanicze warstwy warstwy z mieszanki niezwiązanej o CBR&gt;20% - grubość warstwy po zag. 25 cm</t>
  </si>
  <si>
    <t>Podbudowa z kruszywa łamanego C90/3 - warstwa o grubości po zagęszczeniu 20 cm</t>
  </si>
  <si>
    <t>Podbudowa z kruszywa łamanego C90/3 - warstwa o grubości po zagęszczeniu 22 cm</t>
  </si>
  <si>
    <t>D-04.02.01.</t>
  </si>
  <si>
    <t>Wykonanie i zagęszczenie mechanicze warstwy odsączającej - grubość warstwy po zag. 15 cm</t>
  </si>
  <si>
    <t>D-04.05.01.</t>
  </si>
  <si>
    <t>Podbudowa pomocnicza z mieszanki związanej cementem - grubość warstwy po zagęszczeniu 15 cm</t>
  </si>
  <si>
    <t>Podbudowa pomocnicza z mieszanki związanej cementem - grubość warstwy po zagęszczeniu 18 cm</t>
  </si>
  <si>
    <t>Pielęgnacja piaskiem z polewaniem wodą podbudowy z mieszanki betonowej i z gruntu stabilizowanego cementem</t>
  </si>
  <si>
    <t>D-04.07.02.</t>
  </si>
  <si>
    <t>Podbudowa z mieszanki mineralno-bitumicznej AC22P - grubość warstwy po zagęszczeniu 7 cm</t>
  </si>
  <si>
    <t>Nawierzchnia żwirowa - grubość po zagęszczeniu 25 cm</t>
  </si>
  <si>
    <t>D-05.03.05.</t>
  </si>
  <si>
    <t>Nawierzchnia z mieszanek mineralno-bitumicznych AC16W - grubość po zagęszczeniu 5 cm</t>
  </si>
  <si>
    <t>Nawierzchnia z mieszanek mineralno-bitumicznych AC16W - grubość po zagęszczeniu 8 cm</t>
  </si>
  <si>
    <t>D-04.03.01.</t>
  </si>
  <si>
    <t>Mechaniczne czyszczenie nawierzchni drogowej nieulepszonej</t>
  </si>
  <si>
    <t>Mechaniczne czyszczenie nawierzchni drogowej ulepszonej (bitum)</t>
  </si>
  <si>
    <t>Skropienie nawierzchni drogowej asfaltem</t>
  </si>
  <si>
    <t>D-05.03.13.</t>
  </si>
  <si>
    <t>Wykonanie uszczelnienia bitumiczną taśmą uszczelniającą</t>
  </si>
  <si>
    <t>D-05.03.24.</t>
  </si>
  <si>
    <t>Nawierzchnia z mieszanek mineralno-bitumicznych AC11S - grubość po zagęszczeniu 4 cm</t>
  </si>
  <si>
    <t>Nawierzchnia z mieszanek mineralno-bitumicznych SMA11 - grubość po zagęszczeniu 4 cm</t>
  </si>
  <si>
    <t>D-08.02.07.</t>
  </si>
  <si>
    <t>Nawierzchnia zjazdów z kostki kamiennej rzędowej o wysokości 18 cm na podsypce cementowo-piaskowej (kostka z odzysku)</t>
  </si>
  <si>
    <t>D-08.02.01.</t>
  </si>
  <si>
    <t>Nawierzchnie z kostki brukowej betonowej czarnej grubość 8 cm na podsypce cementowo-piaskowej</t>
  </si>
  <si>
    <t>CHODNIKI</t>
  </si>
  <si>
    <t>Nawierzchnie z kostki brukowej betonowej grubość 8 cm na podsypce cementowo-piaskowej</t>
  </si>
  <si>
    <t>D-04.02.02.</t>
  </si>
  <si>
    <t>Wykonanie i zagęszczenie mechanicze warstwy odsączającej - grubość warstwy po zag. 10 cm</t>
  </si>
  <si>
    <t>Podbudowa z kruszywa łamanego C90/3 - warstwa o grubości po zagęszczeniu 15 cm</t>
  </si>
  <si>
    <t>ROBOTY WYKOŃCZENIOWE</t>
  </si>
  <si>
    <t>D-06.03.01.</t>
  </si>
  <si>
    <t>Nawierzchnia pobocza z kruszywa łamanego - grubość po zagęszczeniu 20 cm</t>
  </si>
  <si>
    <t>D-06.01.05.</t>
  </si>
  <si>
    <t>Brukowanie skarp na ławie z betonu C12/15 gr. 15cm, podsypce z pospółki z zalaniem szczelin zaprawą cementową</t>
  </si>
  <si>
    <t>D-06.01.01.</t>
  </si>
  <si>
    <t>Humusowanie skarp z obsianiem przy grub.warstwy humusu 20 cm  - humus z odkładu</t>
  </si>
  <si>
    <t>Humusowanie terenów płaskich z obsianiem przy grub.warstwy humusu 20 cm - humus z odkładu</t>
  </si>
  <si>
    <t>Mechaniczne plantowanie powierzchni płaskich</t>
  </si>
  <si>
    <t>MAŁA ARCHITEKTURA</t>
  </si>
  <si>
    <t>D-10.01.01.</t>
  </si>
  <si>
    <t>Dostarczenie i montaż koszy na śmieci</t>
  </si>
  <si>
    <t>szt</t>
  </si>
  <si>
    <t>DOSZCZELNIENIE NASYPU DROGOWEGO</t>
  </si>
  <si>
    <t>D-20.01.01.</t>
  </si>
  <si>
    <t>Wykonanie przesłony przeciwfiltracyjnej gr. ok. 30cm</t>
  </si>
  <si>
    <t>Umocnienie skarp bentomatą</t>
  </si>
  <si>
    <t xml:space="preserve"> </t>
  </si>
  <si>
    <t>Umocnienie skarp geokratą gr. 10 cm na podsypce piaskowej</t>
  </si>
  <si>
    <t>Wartość</t>
  </si>
  <si>
    <t xml:space="preserve">Usunięcie warstwy ziemi urodzajnej (humusu) o grubości 100 cm za pomocą spycharek - humus na odkład </t>
  </si>
  <si>
    <t xml:space="preserve">Wywóz ziemi samochodami samowyładowczymi na działkę 25/3 AM-12 obręb Złotniki </t>
  </si>
  <si>
    <t>WYMAGANIA OGÓLNE</t>
  </si>
  <si>
    <t>D-00.00.00</t>
  </si>
  <si>
    <t>Dokumentacja Projektowa do opracowania przez Wykonawcę wg.p.1.5.3. STWiORB DM 00.00.00.</t>
  </si>
  <si>
    <t>Koszt dostosowania sie do pozostałych wymagań Warunków Kontraktu i Wymagań Ogólnych zawartych w Specyfikacji Technicznej DM 00.00.00</t>
  </si>
  <si>
    <t>Dokumentacja powykonawcza</t>
  </si>
  <si>
    <t>D-00.00.01</t>
  </si>
  <si>
    <t>ZAPLECZE WYKONAWCY</t>
  </si>
  <si>
    <t xml:space="preserve">Dostarczenie utrzymanie i usuniecie po zakończeniu robót wszystkich tymczasowych obiektów budowy </t>
  </si>
  <si>
    <t>D-01.01.01</t>
  </si>
  <si>
    <t>OBSŁUGA GEODEZYJNA</t>
  </si>
  <si>
    <t>Obsluga geodezyjna budowy</t>
  </si>
  <si>
    <t>Geodezyjna dokumentacja powykonawcza</t>
  </si>
  <si>
    <t>ROZEBRANIE KONSTRUKCJI PRZEPUSTU</t>
  </si>
  <si>
    <t>Rozbiórka stalowych elementów wyposażenia obiektu</t>
  </si>
  <si>
    <t>D-01.04.02.</t>
  </si>
  <si>
    <t>Mechaniczne rozebranie konstrukcji żelbetowych</t>
  </si>
  <si>
    <t>Wywiezienie samochodami samowyładowczymi gruzu z rozbieranych konstrukcji żwirobetonowych i żelbetowych na składowisko Wykonawcy</t>
  </si>
  <si>
    <t>Składowanie i utylizacja</t>
  </si>
  <si>
    <t>Transport złomu samochodem skrzyniowym z załadunkiem i wyładunkiem mechanicznym na składowisko ZDiUM</t>
  </si>
  <si>
    <t>FUNDAMENTY</t>
  </si>
  <si>
    <t>Wykopy pod ławy</t>
  </si>
  <si>
    <t>M-13.02.01.</t>
  </si>
  <si>
    <t>Wykonanie ław fundamentowych z betonu klasy C12/15</t>
  </si>
  <si>
    <t>M-13.01.00.</t>
  </si>
  <si>
    <t>Wykonanie ław fundamentowych z betonu zbrojonego klasy C25/30</t>
  </si>
  <si>
    <t>M-12.01.02.</t>
  </si>
  <si>
    <t>Montaż zbrojenia fundamenty  - siatki zbrojeniowe 15x15 z prętów o śr. 10 mm</t>
  </si>
  <si>
    <t>Wykonanie fundamentu z kruszywa</t>
  </si>
  <si>
    <t>KORPUSY PODPÓR I KONSTRUKCJE OPOROWE</t>
  </si>
  <si>
    <t>M-13.01.01</t>
  </si>
  <si>
    <t>Wykonanie ścian i części monolitycznych z betonu klasy C25/30</t>
  </si>
  <si>
    <t>Wykonanie i montaż zbrojenia</t>
  </si>
  <si>
    <t>USTROJE NOŚNE</t>
  </si>
  <si>
    <t>D-03.01.01.</t>
  </si>
  <si>
    <t>Wykonanie typowego przepustu z elementów prefabrykowanych z betonu C35/45</t>
  </si>
  <si>
    <t>Wykonanie i montaż zbrojenia przepustów z elementów prefabrykowanych</t>
  </si>
  <si>
    <t>Wykonanie płyty uciąglającej z betonu klasy C25/30</t>
  </si>
  <si>
    <t>Wykonanie i montaż zbrojenia płyty uciąglającej</t>
  </si>
  <si>
    <t>HYDROIZOLACJE</t>
  </si>
  <si>
    <t>Wykonanie powłokowej izolacji bitumicznej układanej na zimno - I warstwa</t>
  </si>
  <si>
    <t>Wykonanie powłokowej izolacji bitumicznej układanej na zimno - II warstwa</t>
  </si>
  <si>
    <t>Wykonanie uszczelnienia przerwy dylatacyjnej</t>
  </si>
  <si>
    <t>M-27.02.01.</t>
  </si>
  <si>
    <t>Wykonanie izolacji jednowarstwowej z papy termozgrzewalnej</t>
  </si>
  <si>
    <t>WYPOSAŻENIE</t>
  </si>
  <si>
    <t>M-28.03.01.</t>
  </si>
  <si>
    <t>Montaż poręczy mostowych - odcinki proste</t>
  </si>
  <si>
    <t>Instalacja zasuwy wrzecionowej ma wylocie przepustu</t>
  </si>
  <si>
    <t>kpl.</t>
  </si>
  <si>
    <t>M-29.10.01.</t>
  </si>
  <si>
    <t>Wykonanie schodów skarpowych dla obsługi</t>
  </si>
  <si>
    <t>ROBOTY PRZYOBIEKTOWE</t>
  </si>
  <si>
    <t>Wykonanie zasypki obiektu</t>
  </si>
  <si>
    <t>M-29.15.01.</t>
  </si>
  <si>
    <t>Wykonanie palisady z kołków śr. 7-9 cm o dł. 160 cm</t>
  </si>
  <si>
    <t>Wykonanie umocnienia skarp brukiem z kostki kamiennej</t>
  </si>
  <si>
    <t>Wykonanie opornika z betonu C25/30</t>
  </si>
  <si>
    <t xml:space="preserve">ROBOTY NAWIERZCHNIOWE I ZABEZPIECZAJĄCE  </t>
  </si>
  <si>
    <t>Wykonanie impregnacji hydrofobowej powierzchni betonowych - dwukrotne</t>
  </si>
  <si>
    <t>Razem wartość robót brutto</t>
  </si>
  <si>
    <t>VAT</t>
  </si>
  <si>
    <t>Razem wartość robót netto</t>
  </si>
  <si>
    <t>INŻYNIERIA RUCHU</t>
  </si>
  <si>
    <t>TELETECHNIKA</t>
  </si>
  <si>
    <t>Przebudowa sieci wodociagowej</t>
  </si>
  <si>
    <t>Kanalizacja deszczowa</t>
  </si>
  <si>
    <t>BRANŻA WOD-KAN</t>
  </si>
  <si>
    <t>Sieci nN i sN</t>
  </si>
  <si>
    <t>Oświetlenie</t>
  </si>
  <si>
    <t>BRANŻA ELEKTRYCZNA</t>
  </si>
  <si>
    <t>Zieleń - nasadzenia zastepcze</t>
  </si>
  <si>
    <t>Wycinka drzew</t>
  </si>
  <si>
    <t>ZIELEŃ</t>
  </si>
  <si>
    <t>Mur z gabionów</t>
  </si>
  <si>
    <t>Budowa przepustu wraz z zastawką</t>
  </si>
  <si>
    <t>OBIEKTY INŻYNIERSKIE</t>
  </si>
  <si>
    <t xml:space="preserve">BRANŻA DROGOWA </t>
  </si>
  <si>
    <t>Wartość netto PLN</t>
  </si>
  <si>
    <t>Wyszczególnienie elementów</t>
  </si>
  <si>
    <t xml:space="preserve">Lp </t>
  </si>
  <si>
    <t>ZBIORCZE ZESTAWIENIE KOSZTÓW</t>
  </si>
  <si>
    <t>3a</t>
  </si>
  <si>
    <t>3b</t>
  </si>
  <si>
    <t>KANALIZACJA DESZCZOWA</t>
  </si>
  <si>
    <t>Roboty ziemne</t>
  </si>
  <si>
    <t>D-03.02.03</t>
  </si>
  <si>
    <t>Roboty ziemne dla kanalizacji deszczowej  z tymczasowym zabezpieczeniem ścian, z wykonaniem podsypki grub. 15 cm, obsypki do wysok. 30 cm ponad rurę i zasypki do poziomu -0,20 cm poniżej konstrukcji nawierzchni z piasku średnio lub gruboziarnistego, usunięcie nadmiaru i gruntu nieprzydatnego, z opłatami</t>
  </si>
  <si>
    <t>Roboty ziemne dla kanalizacji deszczowej  bez zabezpieczenia ścian, z przemieszczeniem na odkład tymczasowy i z powrotem do wbudowania, z wykonaniem podsypki grub. 15 cm, obsypki do wysok. 30 cm ponad rurę i zasypki do poziomu -0,20 cm poniżej konstrukcji nawierzchni z piasku średnio lub gruboziarnistego, usunięcie nadmiaru gruntu, z opłatami</t>
  </si>
  <si>
    <t>Dodatkowe zagęszczenie zasypek pod nawierzchniami do wskaźnika Js=1,00</t>
  </si>
  <si>
    <t>Dodatkowe zagęszczenie obsypek rur do wskaźnika Js=0,97</t>
  </si>
  <si>
    <t>Montaż i demontaż tymczasowego podwieszenia istniejących kabli z zastosowaniem osłony dzielonej Dn 100 mm</t>
  </si>
  <si>
    <t>Montaż i demontaz podwieszenia rurociągów</t>
  </si>
  <si>
    <t>Roboty demontażowe</t>
  </si>
  <si>
    <t>Rozbiórka studzienek deszczowych z wpustami ulicznymi,   z wywiezieniem odpadów i opłatami. Wpusty do przekazania do ZDiUM</t>
  </si>
  <si>
    <t>Likwidacja przykanalików przez rozbiórkę w gotowym wykopie,   z wywiezieniem odpadów i opłatami</t>
  </si>
  <si>
    <t>Zaślepienie przykanalika na wlocie do kanału</t>
  </si>
  <si>
    <t>szt.</t>
  </si>
  <si>
    <t>Roboty kanałowe</t>
  </si>
  <si>
    <t>Studnie z kręgów D1000 mm z betonu C35/45, w przedziale wys. 1,6&lt; h &lt;= 2,0 m, h= 1,64 m (od wierzchu włazu do dna),   łączonych na uszczelki, z kinetą, zwieńczeniem włazem żeliwnym kl. D400 z pokrywą z wypełn. betonowym na zwężce i betonowych pierścieniach dystansowych, ze złączkami w przejściach przez ściany dla rur dwuściennych Dn 250 i 300 mm i PVC 160 mm, w gotowych wykopach, z wykonaniem podłoża betonowego C16/20 grub. 15 cm</t>
  </si>
  <si>
    <t>Studnie z kręgów D1000 mm z betonu C35/45, w przedziale wys. 2,0&lt; h &lt;= 2,5 m, h= 2,18 m (od wierzchu włazu do dna),   łączonych na uszczelki, z kinetą, zwieńczeniem włazem żeliwnym kl. D400 z pokrywą z wypełn. betonowym na zwężce i betonowych pierścieniach dystansowych, ze złączkami w przejściach przez ściany dla rur dwuściennych Dn 300 mm i PVC 160 mm, w gotowych wykopach, z wykonaniem podłoża betonowego C16/20 grub. 15 cm</t>
  </si>
  <si>
    <t>Studnie z kręgów D1000 mm z betonu C35/45, w przedziale wys. 2,5&lt; h &lt;= 3,0 m, h= 2,75 m (od wierzchu włazu do dna),   łączonych na uszczelki, z kinetą, zwieńczeniem włazem żeliwnym kl. D400 z pokrywą z wypełn. betonowym na zwężce i betonowych pierścieniach dystansowych, ze złączkami w przejściach przez ściany dla rur dwuściennych Dn 300 mm i PVC 160 mm, w gotowych wykopach, z wykonaniem podłoża betonowego C16/20 grub. 15 cm</t>
  </si>
  <si>
    <t>Studnie z kręgów D1000 mm z betonu C35/45, w przedziale wys. 3,0&lt; h &lt;= 3,5 m, h= 3,25 m (od wierzchu włazu do dna),   łączonych na uszczelki, z kinetą, zwieńczeniem włazem żeliwnym kl. D400 z pokrywą z wypełn. betonowym na zwężce i betonowych pierścieniach dystansowych, ze złączkami w przejściach przez ściany dla rur dwuściennych Dn 300 mm i PVC 160 mm, w gotowych wykopach, z wykonaniem podłoża betonowego C16/20 grub. 15 cm</t>
  </si>
  <si>
    <t>Studnie z kręgów D1000 mm z betonu C35/45, w przedziale wys. 3,5&lt; h &lt;= 4,0 m, h= 3,53 m (od wierzchu włazu do dna),   łączonych na uszczelki, z kinetą, zwieńczeniem włazem żeliwnym kl. D400 z pokrywą z wypełn. betonowym na zwężce i betonowych pierścieniach dystansowych, ze złączkami w przejściach przez ściany dla rur dwuściennych Dn 300 mm i PVC 160 mm, w gotowych wykopach, z wykonaniem podłoża betonowego C16/20 grub. 15 cm</t>
  </si>
  <si>
    <t>Studnie z kręgów D1000 mm z betonu C35/45, w przedziale wys. 5,0&lt; h &lt;= 6,5 m, h= 5,46 m (od wierzchu włazu do dna),   łączonych na uszczelki, z kinetą, zwieńczeniem włazem żeliwnym kl. D400 z pokrywą z wypełn. betonowym na zwężce i betonowych pierścieniach dystansowych, ze złączkami w przejściach przez ściany dla rur dwuściennych Dn 300 mm, w gotowych wykopach, z wykonaniem podłoża betonowego C16/20 grub. 15 cm</t>
  </si>
  <si>
    <t>Kaskada z kształtek do rur kanalizacyjnych z tworzyw, dwuściennych, o wysok. 1,84 m  kształtki kanalizacyjne z rur dwuściennych PP SN8 d 300 mm, (trójnik 90st. d 300/200 mm i króciec d 300 mm oraz kolano 90st. i króćce d 200 mm), z obetonowaniem z C20/25 na podłożu z betonu C8/10 o grub. 10 cm</t>
  </si>
  <si>
    <t>Osadnik z kręgów D1500 mm z betonu C35/45, o wys. h= 4,37 m (od wierzchu włazu do dna),   łączonych na uszczelki, z dnem płaskim, zwieńczeniem włazem żeliwnym kl. D400 z pokrywą z wypełn. betonowym na płycie pokrywowej i betonowych pierścieniach dystansowych, z króćcamii z rur gładkościennych d315 mm w przejściach przez ściany i kształtkami niezbędnymi do połączenia z rurami dwuściennymi, oraz deflektorem ze stali nierdz. 1.4301 lub alu, w gotowm wykopie, z wykonaniem podłoża betonowego C12/15 grub. 10 cm</t>
  </si>
  <si>
    <t>Wylot dla rurociągu z PP d300 mm o konstrukcji z betonu C30/37, W8, F150, nasiąkliwość mniej niz 5%. na zagęszczonej podsypce żwirowej o grub. 30 cm</t>
  </si>
  <si>
    <t>Dostawa i montaż klapy zwrotnej z HDPE DN 300 mm z mocowaniem do konstrukcji wylotu za pomocą kotew</t>
  </si>
  <si>
    <t>Rurociagi kanalizacji grawitacyjnej z rur z tworzyw kl. SN8, d300 mm, z kształtkami,   z wykonaniem połączeń, próbami szczelności, hydrodynamicznym czyszczeniem i kontrolą</t>
  </si>
  <si>
    <t>Rurociagi kanalizacji grawitacyjnej z rur z tworzyw kl. SN8, d250 mm, z kształtkami,   z wykonaniem połączeń, próbami szczelności, hydrodynamicznym czyszczeniem i kontrolą</t>
  </si>
  <si>
    <t>Studzienki deszczowe z kręgów prefabrykowanych D500 mm, z osadnikiem i wpustem żel. krawężnikowym kl. C250 z rusztem uchylnym 400x600 mm i koszem osadczym,   z przejściem szczel. dla rury PVC d160 mm</t>
  </si>
  <si>
    <t>Studzienki deszczowe z kręgów prefabrykowanych D500 mm z osadnikiem i wpustem żel. płaskim kl. C250 z rusztem uchylnym 400x600 mm i koszem osadczym,   z przejściem szczel. dla rury PVC d160 mm</t>
  </si>
  <si>
    <t>Studzienki deszczowe z kręgów prefabrykowanych D450 mm bez osadnika, z wpustem żel. płaskim kl. C250 z rusztem uchylnym 400x600 mm i koszem osadczym na pierścieniu odciażającym,   z przejściem szczel. dla rury PVC d160 mm</t>
  </si>
  <si>
    <t>Studzienka pośrednia z kręgów prefabrykowanych D500 mm, z osadnikiem i włazem D600 mm kl. C250,   z 2 przejściami szczel. dla rur PVC d160 mm</t>
  </si>
  <si>
    <t>Wykonanie otworu w betonowej studni rewizyjnej, z osadzeniem uszczelnienia dla wprowadzenia króćca rury kanalizacyjnej gładkiej z PVC d160 mm</t>
  </si>
  <si>
    <t>Przykanaliki z rur gładkich PVC-U ze ścianką litą kl, SN8, SDR34, d160 mm, z kształtkami,   z wykonaniem połączeń, próbami szczelności, hydrodynamicznym czyszczeniem i kontrolą</t>
  </si>
  <si>
    <t>Regulacja włazów istniejących studni kanalizacyjnych</t>
  </si>
  <si>
    <t>Regulacja włazu studni kanalizacyjnej</t>
  </si>
  <si>
    <t>Regulacja włazów studni kanalizacyjnych, z obniżeniem o 5-6 cm, bez wymiany włazu</t>
  </si>
  <si>
    <t>Regulacja włazów studni kanalizacyjnych, z obniżeniem o 9 cm, bez wymiany włazu</t>
  </si>
  <si>
    <t>Regulacja włazów studni kanalizacyjnych, z obniżeniem o 9 cm, z wymianą włazu</t>
  </si>
  <si>
    <t>PRZEBUDOWA SIECI WODOCIĄGOWEJ</t>
  </si>
  <si>
    <t>D-01.03.05</t>
  </si>
  <si>
    <t>Roboty ziemne dla sieci wodociagowej,   z wykonaniem podsypki o grub. 15 cm i obsypki do wysok. 30 cm ponad wierzch rur z piasku średnio lub gruboziarnistego, zagęszczonych do Is= 0,97 zasypki ostatnich 20 cm gruntem sypkim, zagęszczoym do Is= 1,00, wywóz gruntu nieprzydatnego z opłatami</t>
  </si>
  <si>
    <t>Dodatkowe zagęszczenie zasypek pod drogami do wskaźnika Js=1,00</t>
  </si>
  <si>
    <t>Przebudowa sieci wodociagowej na odc. W1 - W8</t>
  </si>
  <si>
    <t>Zabezpieczenie dostaw wody na czas wykonywania robót na sieci wodociągowej,   przez ułożenie rurociagu tymczasowego Dn 80 mm, z wykonaniem wpięć do sieci i przyłączy, próbami szczelności i płukaniem oraz demontażem i usunięciem</t>
  </si>
  <si>
    <t>Rura ochronna stalowa d219,1x5,6 mm w izolacji 3LPE układana metodą bezwykopową, wraz z komorami startową i odbiorczą</t>
  </si>
  <si>
    <t>Rurka kontrolna wpięta do rury ochronnej, wyprowadzona do skrzynki ulicznej posadowionej na krążku żelbetowym</t>
  </si>
  <si>
    <t>Rurociągi wodociągowe z PE100 Pn 10, d160 mm,   z kształtkami i wykonaniem połączeń zgrzewanych, wraz z próbami szczelności, dezynfekcją i płukaniem oraz oznakowaniem taśmą z wkładką metalową</t>
  </si>
  <si>
    <t>Bloki oporowe z C16/20 z poduszkami z C8/10 dla rurociągów wodociągowych, z zagęszczeniem podsypki i obsypki z piasku średniego do Is&gt;0,95, i oddzieleniem rurociągu folią o grub. min. 0,2 mm</t>
  </si>
  <si>
    <t>Założenie podpór ślizgowych wysokości 15 mm na rurze przewodowej d 160 mm</t>
  </si>
  <si>
    <t>Przeciągnięcie rury przewodowej PE d160 mm</t>
  </si>
  <si>
    <t>Zamknięcie końców rur ochronnych stalowych Dn 200 mm pianką uszczelniającą hydrotechniczną na długości 30 cm z założeniem manszet dla rur przewodowych d160 mm</t>
  </si>
  <si>
    <t>Hydrant nadziemny Dn 80 mm, z podwójnym zamknięciem, zabezpieczeniem w przypadku złamania i dwiema nasadami,   z kolanem stopowym, z króćcem z PE100 Pn 10 d90 mm, łączącynm z zasuwą odcinającą kołnierzową F5 Dn 80 mm, na głęb. ok. 1,4 m; kolano i zasuwa na betonowych blokach podporych z C16/20 30x30x10 cm i 40x40x15 cm, w połączeniu tulejami kołnierz. z PE d90/80 mm; z wykonaniem połączeń kołnierzowych i zgrzewanych oraz obudową, skrzynką w chodniku, na żelbetowym krążku podporowm i oznakowaniem tabliczką</t>
  </si>
  <si>
    <t>Wpięcie projektowanego rurociągu z PE d160 mm do istniejącego rurociągu wodociągowego z PVC d160 mm za pomocą złącza rurowo-rurowego z żeliwa sferoidalnego PN10 Dn 150 mm</t>
  </si>
  <si>
    <t>Przebudowa hydrantu na sieci d225 mm, ul. Ślęzoujście 14</t>
  </si>
  <si>
    <t>Demontaż hydrantu nadziemnego Dn 80 mm, z zamknięciem i pozostawieniem zasuwy i demontażem kolana stopowego i przedłużki. Hydrant i kolano do wykorzystania do ponownego mentażu.w zależności od ich stanu (w przypadku nieprzydatności - przekazanie właścicielowi sieci)</t>
  </si>
  <si>
    <t>Montaż hydrantu nadziemnego z kolanem stopowym Dn 80 mm, uprzednio zdemontowanych, z wstawieniem odcinka rury z PE100 Pn 10 d90 mm i połączeniem 2 tulejami kołnierzowymi z PE z pozostawioną zasuwą kołnierzową Dn 80 mm. Oznakowanie armatury</t>
  </si>
  <si>
    <t>Przepięcie przyłącza d63 mm do dz. nr 18/7, ul. Potokowa 42</t>
  </si>
  <si>
    <t>Demontaż odcinka istniejącego przyłącza wodociągowego z PE d 63 mm</t>
  </si>
  <si>
    <t>Armatura nawiercająco-zamykająca (A N-O) d160/63 mm, z zaworem mosiężnym na ciśnienie PN10, z przedłużeniem trzpienia i skrzynką uliczną na krążku żelbetowym, z oznaowaniem, ze złączką przejściową GZ/PE Dn 50/63</t>
  </si>
  <si>
    <t>Mufy elektrooporowe z PE d63 mm</t>
  </si>
  <si>
    <t>Próba szczelności przyłącza wodociągowego z PE d63 mm, z płukaniem</t>
  </si>
  <si>
    <t>prob.</t>
  </si>
  <si>
    <t>Likwidacja odcinków sieci, oraz demontaże armatury wodociagowej i regulacja skrzynek</t>
  </si>
  <si>
    <t>Demontaż hydrantów podziemnych Dn 80 mm, wraz z uzbrojeniem, z przekazaniem zdemontowanych materiałów właścicielowi sieci</t>
  </si>
  <si>
    <t>Demontaż zasuwy kołnierzowej Dn 150 mm, wraz z uzbrojeniem, z przekazaniem zdemontowanych materiałów właścicielowi sieci</t>
  </si>
  <si>
    <t>Demontaż zasuwy kołnierzowej Dn 125 mm, wraz z uzbrojeniem, z zaślepieniem rurociągu i przekazaniem zdemontowanych materiałów właścicielowi sieci</t>
  </si>
  <si>
    <t>Demontaż armatury odcinającej przyłącza, wraz z uzbrojeniem, z przekazaniem zdemontowanych materiałów właścicielowi</t>
  </si>
  <si>
    <t>Zakorkowanie likwidowanego przyłącza wA32</t>
  </si>
  <si>
    <t>Likwidacja rurociagu z PVC d 160 mm, demontażem odcinków kolidujących z projektowanymi sieciami, z usunięciem z budowy i opłatami oraz zabetonowaniem końców</t>
  </si>
  <si>
    <t>Likwidacja rurociągu Dn 125 mm, z demontażem, usunięciem z budowy, opłatami i rozliczeniem pozysków oraz zakorkowaniem końców pozostawionego odcinka betonem z C12/15</t>
  </si>
  <si>
    <t>Regulacja wysokościowa skrzynek armatury wodociągowej z ewentualną wymianą uszkodzonych, dostarczonych przez właścicieli oraz ustawieniem na krążkach żelbetowych</t>
  </si>
  <si>
    <t>RAZEM KANALIZACJA DESZCZOWA</t>
  </si>
  <si>
    <t>RAZEM SIEĆ WODOCIĄGOWA</t>
  </si>
  <si>
    <t>M-22.10.05.</t>
  </si>
  <si>
    <t>Ława z kruszywa łamanego</t>
  </si>
  <si>
    <t>Dostarczenie i montaż koszy gabionowych 100x50cm</t>
  </si>
  <si>
    <t>Dostarczenie i montaż koszy gabionowych 100x100cm</t>
  </si>
  <si>
    <t>Wypełnienie koszy gabionowych narzutem kamiennym</t>
  </si>
  <si>
    <t>01.02.01</t>
  </si>
  <si>
    <t>Mechaniczne ścinanie drzew z karczowaniem pni o średnicy 10-15 cm</t>
  </si>
  <si>
    <t>Mechaniczne ścinanie drzew z karczowaniem pni o średnicy 16-25 cm</t>
  </si>
  <si>
    <t>Mechaniczne ścinanie drzew z karczowaniem pni o średnicy 26-35 cm</t>
  </si>
  <si>
    <t>Mechaniczne ścinanie drzew z karczowaniem pni o średnicy 36-45 cm</t>
  </si>
  <si>
    <t>Mechaniczne ścinanie drzew z karczowaniem pni o średnicy 46-55 cm</t>
  </si>
  <si>
    <t>Mechaniczne ścinanie drzew z karczowaniem pni o średnicy 56-65 cm</t>
  </si>
  <si>
    <t>Mechaniczne ścinanie drzew z karczowaniem pni o średnicy 66-75 cm</t>
  </si>
  <si>
    <t>Mechaniczne ścinanie drzew z karczowaniem pni o średnicy powyżej 75 cm</t>
  </si>
  <si>
    <t>Mechaniczne karczowanie krzaków i podszyć średnich od 31% do 60% powierzchni.</t>
  </si>
  <si>
    <t>ha</t>
  </si>
  <si>
    <t>Wywożenie gałęzi wraz z wywozem na składowisko wykonawcy i kosztem zagospodarowania odpadu</t>
  </si>
  <si>
    <t>mp</t>
  </si>
  <si>
    <t>Wywożenie karpiny wraz z wywozem na składowisko wykonawcy i kosztem zagospodarowania odpadu</t>
  </si>
  <si>
    <t>Zabezpieczenie drzew o śr. do 30 cm na okres wykonywania robót ziemnych</t>
  </si>
  <si>
    <t>Zabezpieczenie drzew o śr. ponad 30 cm na okres wykonywania robót ziemnych</t>
  </si>
  <si>
    <t>D.09.01.01</t>
  </si>
  <si>
    <t>D.01.02.01</t>
  </si>
  <si>
    <t>Orka glebogryzarką przyczepna kat.gruntu III</t>
  </si>
  <si>
    <t>Przygotowanie terenu pod obsadzenie krzewów w gruncie kat. III z wymianą gleby rodzimej warstwa ziemi o grubości 20 cm</t>
  </si>
  <si>
    <t>Humusowanie terenu pod trawnik przy grub.warstwy humusu 20 cm</t>
  </si>
  <si>
    <t>Sadzenie drzew i krzewów liściast.form naturalnych na terenie płaskim w gr.kat.III z całkowitą zaprawą dołów śr./głębok. 0.7 m - topola biała</t>
  </si>
  <si>
    <t>Sadzenie drzew i krzewów liściast.form naturalnych na terenie płaskim w gr.kat.III z całkowitą zaprawą dołów śr./głębok. 0.7 m - morwa biała</t>
  </si>
  <si>
    <t>Sadzenie drzew i krzewów liściast.form naturalnych na terenie płaskim w gr.kat.III z całkowitą zaprawą dołów śr./głębok. 0.7 m - Brzoza brodawkowata 'Fastigiata'</t>
  </si>
  <si>
    <t>Sadzenie drzew i krzewów liściast.form naturalnych na terenie płaskim w gr.kat.III z całkowitą zaprawą dołów śr./głębok. 0.7 m - Klon polny 'Red Shine'</t>
  </si>
  <si>
    <t>Sadzenie drzew i krzewów liściast.form naturalnych na terenie płaskim w gr.kat.III z całkowitą zaprawą dołów śr./głębok. 0.7 m - grusza drobnoowocowa 'Chanticleer'</t>
  </si>
  <si>
    <t>Sadzenie drzew i krzewów liściast.form naturalnych na terenie płaskim w gr.kat.III z całkowitą zaprawą dołów śr./głębok. 0.7 m - Śliwa wiśniowa 'Pissardii'</t>
  </si>
  <si>
    <t>Sadzenie drzew i krzewów liściast.form naturalnych na terenie płaskim w gr.kat.III z całkowitą zaprawą dołów śr./głębok. 0.7 m - Klon zwyczajny 'Drumondii'</t>
  </si>
  <si>
    <t>Sadzenie drzew i krzewów liściast.form naturalnych na terenie płaskim w gr.kat.III z całkowitą zaprawą dołów śr./głębok. 0.7 m - Głóg dwuszyjkowy 'Paul's Scarlet'</t>
  </si>
  <si>
    <t>Sadzenie drzew i krzewów liściast.form naturalnych na terenie płaskim w gr.kat.III z całkowitą zaprawą dołów śr./głębok. 0.7 m - Topola osika 'Erecta'</t>
  </si>
  <si>
    <t>Sadzenie drzew i krzewów liściast.form naturalnych na terenie płaskim w gr.kat.III z całkowitą zaprawą dołów śr./głębok. 0.7 m - Topola czarna</t>
  </si>
  <si>
    <t>Sadzenie drzew i krzewów liściast.form naturalnych na terenie płaskim w gr.kat.III z całkowitą zaprawą dołów śr./głębok. 0.7 m - Klon jawor  'Leopoldii'</t>
  </si>
  <si>
    <t>Sadzenie drzew i krzewów liściast.form naturalnych na terenie płaskim w gr.kat.III z całkowitą zaprawą dołów śr./głębok. 0.3 m - śnieguliczka Chenaulta 'Hancock'</t>
  </si>
  <si>
    <t>Sadzenie drzew i krzewów liściast.form naturalnych na terenie płaskim w gr.kat.III z całkowitą zaprawą dołów śr./głębok. 0.3 m - Bluszcz pospolity</t>
  </si>
  <si>
    <t>Sadzenie drzew i krzewów liściast.form naturalnych na terenie płaskim w gr.kat.III z całkowitą zaprawą dołów śr./głębok. 0.3 m - Tawuła japońska 'Green Carpet'</t>
  </si>
  <si>
    <t>Sadzenie drzew i krzewów liściast.form naturalnych na terenie płaskim w gr.kat.III z całkowitą zaprawą dołów śr./głębok. 0.3 m - Dereń biały 'Sibirica Variegata'</t>
  </si>
  <si>
    <t>Sadzenie drzew i krzewów liściast.form naturalnych na terenie płaskim w gr.kat.III z całkowitą zaprawą dołów śr./głębok. 0.3 m - Pęcherznica kalinolistna 'Diabolo'</t>
  </si>
  <si>
    <t>Sadzenie drzew i krzewów liściast.form naturalnych na terenie płaskim w gr.kat.III z całkowitą zaprawą dołów śr./głębok. 0.3 m - Pęcherznica kalinolistna 'Luteus'</t>
  </si>
  <si>
    <t>Wykonanie trawników dywanowych siewem na gruncie kat.III z nawożeniem</t>
  </si>
  <si>
    <t>Pielęgnacja drzew liściastych form piennych-w okresie 3 lat</t>
  </si>
  <si>
    <t>Pielęgnacja krzewów liściastych- przy ulicy -w okresie 3 lat</t>
  </si>
  <si>
    <t>Linie kablowe oświetleniowe</t>
  </si>
  <si>
    <t>D-07.07.01.</t>
  </si>
  <si>
    <t>Kopanie rowów dla kabli w sposób ręczny w gruncie kat. IV</t>
  </si>
  <si>
    <t>Nasypanie warstwy piasku na dnie rowu kablowego o szerokości do 0.4 m</t>
  </si>
  <si>
    <t>Ułożenie rur osłonowych z PCW o śr.do 140 mm na skrzyżowaniu z innymi sieciami  - ułożenie rur osłonowych typu SRS 110</t>
  </si>
  <si>
    <t>Układanie kabli o masie do 1.0 kg/m w rurach, pustakach lub kanałach zamkniętych  - kabel ośw. NA2XY-J 4x35</t>
  </si>
  <si>
    <t>Przysypanie kabla warstwą piasku na dnie rowu kablowego o szerokości do 0.4 m</t>
  </si>
  <si>
    <t>Zasypywanie rowów dla kabli wykonanych ręcznie w gruncie kat. IV</t>
  </si>
  <si>
    <t>Załadunek i wywóz odpadów na składowisko Wykonawcy</t>
  </si>
  <si>
    <t>Opłata za utylizację ziemi i gruzu z rozbieranych konstrukcji.</t>
  </si>
  <si>
    <t>Ułożenie rur osłonowych z PCW o śr.do 140 mm na skrzyżowaniu z innymi sieciami</t>
  </si>
  <si>
    <t>Układanie kabli o masie do 1.0 kg/m w fundamentach oraz słupach oświetleniowych  - kabel ośw. NA2XY-J 4x35</t>
  </si>
  <si>
    <t>Układanie kabli o masie do 1.0 kg/m przez wciąganie do rur osłonowych mocowanych na słupach betonowych  - układanie kabla na słupie nr 3/435  - układanie kabla na słupie nr 124/623</t>
  </si>
  <si>
    <t>Zarobienie na sucho końca kabla 4-żyłowego o przekroju żył do 50 mm2 na napięcie do 1 kV o izolacji i powłoce z tworzyw sztucznych</t>
  </si>
  <si>
    <t>Badanie linii kablowej N.N.- kabel 4-żyłowy</t>
  </si>
  <si>
    <t>odc.</t>
  </si>
  <si>
    <t>Montaż uziomów poziomych w wykopie o głębokości do 0.8 m; kat.gruntu IV</t>
  </si>
  <si>
    <t>Montaż uziomów poziomych w wykopie o głębokości do 0.6 m; kat.gruntu IV</t>
  </si>
  <si>
    <t>Układanie kabli o masie do 1.0 kg/m w fundamentach oraz słupach oświetleniowych  - bednarka stalowa ocynkowana 25x4</t>
  </si>
  <si>
    <t>Montaż latarń oświetleniowych</t>
  </si>
  <si>
    <t>Montaż i stawianie słupów oświetleniowych o masie do 100 kg  - słup oświetleniowy aluminiowy  h=7m</t>
  </si>
  <si>
    <t>Tablica bezpiecznikowa wnękowa  - WINEL 2-obwodowa</t>
  </si>
  <si>
    <t>Tablica bezpiecznikowa wnękowa  - WINEL 1-obwodowa</t>
  </si>
  <si>
    <t>Montaż wysięgników rurowych o masie do 15 kg na słupie  - wysięgnik 2-ramienny o wys. 2x 1,5m dla słupa SAL-90M</t>
  </si>
  <si>
    <t>Montaż wysięgników rurowych o masie do 15 kg na słupie  - wysięgnik 1-ramienny o wys. 1m dla słupa SAL-90M</t>
  </si>
  <si>
    <t>Montaż wysięgników rurowych o masie do 15 kg na słupie  - wysięgnik 1-ramienny o wys. 1,5m dla słupa SAL-90M</t>
  </si>
  <si>
    <t>Montaż przewodów do opraw oświetleniowych - wciąganie w słupy, rury osłonowe i wysięgniki przy wysokości latarń do 10 m  - słupy oświetleniowe z wysięgnikami o wys. 1m</t>
  </si>
  <si>
    <t>kpl.przew.</t>
  </si>
  <si>
    <t>Montaż przewodów do opraw oświetleniowych - wciąganie w słupy, rury osłonowe i wysięgniki przy wysokości latarń do 10 m  - słupy ośw. z wysięgnikami o wys. 1,5m</t>
  </si>
  <si>
    <t>Montaż przewodów do opraw oświetleniowych - wciąganie w słupy, rury osłonowe i wysięgniki przy wysokości latarń do 10 m  - słupy ośw. z wysięgnikami o wys. 2x 1,5m</t>
  </si>
  <si>
    <t>Montaż opraw oświetlenia zewnętrznego na słupie  - montaż opraw ośw. typu Schreder TECEO 1 36W</t>
  </si>
  <si>
    <t>Montaż opraw oświetlenia zewnętrznego na słupie  - montaż opraw ośw. typu Schreder TECEO 1 50W</t>
  </si>
  <si>
    <t>Sprawdzenie i pomiar 1-fazowego obwodu elektrycznego niskiego napięcia</t>
  </si>
  <si>
    <t>pomiar</t>
  </si>
  <si>
    <t>Malowanie drzwi, drzwiczek i elementów pełnych o powierzchni ponad 0.5 m2  - malowanie słupów powłoką antyplakatową HLG System</t>
  </si>
  <si>
    <t>Malowanie numerów latarni na słupie</t>
  </si>
  <si>
    <t>Roboty inne</t>
  </si>
  <si>
    <t>Dopuszczenie do pracy na sieci elektroenergetycznej oświetlenia drogowego ZDiUM Wrocław</t>
  </si>
  <si>
    <t>K-1746 20kV typ XRUHAKXs 3x1x120mm2 od stacji WRW3557 Potokowa 37 do stacji WRW2240 Potokowa r. Ślęzoujście</t>
  </si>
  <si>
    <t>D-01.03.02.</t>
  </si>
  <si>
    <t>Nasypanie warstwy piasku na dnie rowu kablowego o szerokości do 0.6 m</t>
  </si>
  <si>
    <t>Ułożenie rur osłonowych z PCW o śr.do 140 mm  - SRS fi 160mm</t>
  </si>
  <si>
    <t>Przełożenie istniejącego kabla o masie do 3.0 kg/m w rurach, pustakach lub kanałach zamkniętych</t>
  </si>
  <si>
    <t>Badanie linii kablowej S.N.</t>
  </si>
  <si>
    <t>Przysypanie kabla warstwą piasku na dnie rowu kablowego o szerokości do 0.6 m</t>
  </si>
  <si>
    <t>Kabel nN typu YAKY 4x240mm2 zasilany ze stacji nr WRW2240 Potokowa r. Ślęzoujście relacji: od złącza ZK3b Potokowa 55 nr ZK-WRW123311 do złącza ZK3a ul. Potokowa 48 nr ZK-WRW123309</t>
  </si>
  <si>
    <t>Układanie kabli o masie do 2.0 kg/m w rowach kablowych ręcznie  - NA2XY-J 4x240mm2 SM 0,6/1kV</t>
  </si>
  <si>
    <t>Montaż w rowach muf przelotowych z rur termokurczliwych na kablach wielożyłowych z żyłami Al o przekroju do 240 mm2 na nap.do 1 kV o izolacji i powłoce z tworzyw sztucznych  -</t>
  </si>
  <si>
    <t>Demontaż kabli wielożyłowych o masie do 2.0 kg/m układanych w gruncie kat. III-IV</t>
  </si>
  <si>
    <t>Kabel nN typu YAKY 4x35mm2 zasilany ze stacji nr WRW3468 Rędzińska 68 dom Starców: od słupa nN nr ZK-WRW193057 do złącza ZK1a ul. Ślęzoujście 14 nr ZK-WRW106058</t>
  </si>
  <si>
    <t>Ułożenie rur osłonowych z PCW o śr.do 140 mm  - SRS fi 110mm</t>
  </si>
  <si>
    <t>Ułożenie rur osłonowych z PCW o śr.do 140 mm  - A 110 PS</t>
  </si>
  <si>
    <t>Dopuszczenie do pracy na sieci elektroenergetycznej TAURON Dystrybucja S.A.</t>
  </si>
  <si>
    <t>D-01.03.04B</t>
  </si>
  <si>
    <t>Budowa kanalizacji kablowej pierwotnej z rur RHDPEk 110 w wykopie wykonanym mechanicznie w gruncie kat. III o liczbie warstw 1; liczbie rur 2; liczbie otworów 2</t>
  </si>
  <si>
    <t>Mechaniczne wciąganie rur kanalizacji wtórnej w otwór wolny - rury 1xHDPE40/3,7 +1xDI7x10/1,0 - analogia</t>
  </si>
  <si>
    <t>Budowa kanalizacji kablowej pierwotnej z rur RHDPEk 110 w wykopie wykonanym mechanicznie w gruncie kat. III o liczbie warstw 1; liczbie rur 2; liczbie otworów 2 - odgałęzienia od ciągu głównego bez rur wtórnych</t>
  </si>
  <si>
    <t>Budowa studni kablowych prefabrykowanych rozdzielczych SKO-2g w gruncie kategorii III - analogia</t>
  </si>
  <si>
    <t>Budowa studni kablowych prefabrykowanych rozdzielczych SKR-1 w gruncie kategorii III</t>
  </si>
  <si>
    <t>Montaż ele. mechanicznej ochrony przed ingerencją osób nieuprawnionych w istniejących studniach kablowych montaż pokryw dodatkowych z listwami, rama ciężka lub podwójna lekka</t>
  </si>
  <si>
    <t>Miejski Kanał Technologiczny - MKT</t>
  </si>
  <si>
    <t>Sieć Orange Polska S.A.</t>
  </si>
  <si>
    <t>D-01.03.04A</t>
  </si>
  <si>
    <t>Regulacja ramy i pokrywy</t>
  </si>
  <si>
    <t>Przesunięcie przyłacza HDPE 40 o liczbie warstw 1; liczbie rur 1; liczbie otworów 1w wykopie rozkorytowanym</t>
  </si>
  <si>
    <t>Przesunięcie kanalizacji kablowej pierwotnej o liczbie warstw 1; liczbie rur 1; liczbie otworów 1w wykopie rozkorytowanym</t>
  </si>
  <si>
    <t>Przesunięcie kanalizacji kablowej pierwotnej o liczbie warstw 1; liczbie rur 2; liczbie otworów 2 w wykopie rozkorytowanym</t>
  </si>
  <si>
    <t>Zabezpieczenie przyłacza kablowego HDPE rurami dzielonymi fi 120 o liczbie warstw 1; liczbie rur 1; liczbie otworów 1</t>
  </si>
  <si>
    <t>Zabezpieczenie  i/lub wydłużenie kanalizacji kablowej pierwotnej z rur z tworzyw sztucznych rurami dzielonymi fi 160 o liczbie warstw 1; liczbie rur 1; liczbie otworów 1</t>
  </si>
  <si>
    <t>Uszczelnienie otworów kanalizacji pierwotnej uszczelkami z pianką poliuretanową - otwór częsciowo wypełniony - analogia</t>
  </si>
  <si>
    <t>otw.</t>
  </si>
  <si>
    <t>Budowa studni kablowych rozdzielczych SKR studni 2-elementowa</t>
  </si>
  <si>
    <t>Mechaniczna rozbiórka studni kablowych przy przebudowie - analogia</t>
  </si>
  <si>
    <t>Budowa rurociągu na głębokości 1 m w wykopie wykonanym koparkami łańcuchowymi w gruncie kat. III-IV - rury na bębnach - 1 rura HDPE 40 mm w rurociągu</t>
  </si>
  <si>
    <t>Budowa obiektów ochronnych z rur RHDPEp 110/6,3  o liczbie warstw 1; liczbie rur 1; liczbie otworów 1</t>
  </si>
  <si>
    <t>Ręczne wciąganie rur kanalizacji wtórnej w otwór wolny - rury śr. 40 mm w zwojach (1 szt.)</t>
  </si>
  <si>
    <t>Przekładanie kabla doziemnego o śr. do 30 mm w rowie kablowym w gruncie kat. III - pierwszy - wydobycie kabla z rowu kablowego - analogia</t>
  </si>
  <si>
    <t>Ręczne wciąganie kabla o śr. do 30 mm w powłoce termoplast. do kanaliz.kablow.w otwór wolny</t>
  </si>
  <si>
    <t>Pomiary końcowe prądem stałym kabla o 10 parach</t>
  </si>
  <si>
    <t>Pomiary tłumienności skutecznej przy jednej częstotliwości kabla o 10 parach</t>
  </si>
  <si>
    <t>Pomiary tłumienności zbliżno- i zdalnoprzenikowej przy jednej częstotliwości kabla o 10 parach</t>
  </si>
  <si>
    <t>Pomiary końcowe prądem stałym kabla o 30 parach</t>
  </si>
  <si>
    <t>Pomiary tłumienności skutecznej przy jednej częstotliwości kabla o 30 parach</t>
  </si>
  <si>
    <t>Sieć TELKOL Sp. z o.o.</t>
  </si>
  <si>
    <t>Montaż i tymczasowe ustawienie słupów drewnianych pojedynczych o dł. 7 m ze szczudłem żelbetowym, wypustem kablowym RHDPE-UV 32 i osprzętem do podiweszania kabli  - grunt kat. III - analogia</t>
  </si>
  <si>
    <t>Wprowadzenie tymczasowe na słup żelbetowy kabla  w rurze ochronnej</t>
  </si>
  <si>
    <t>Przewieszenie tymczasowe  kabla napowietrznego samonośnego XTKMXn o śr. 50 mm - analogia</t>
  </si>
  <si>
    <t>Sprowadzenie z słupa kablowego kabla o śr. 50 mm w rurze ochronnej - analogia</t>
  </si>
  <si>
    <t>Demontaż słupa istniejącego drewnianego 7m - analogia</t>
  </si>
  <si>
    <t>Zestawienie kabli: XzTKMXpeFtlx 25x4x0,8 20m</t>
  </si>
  <si>
    <t>Montaż złączy równoległych kabli wypełnionych ułożonych w kanalizacji kablowej z zastosowaniem pojedynczych łączników żył i termokurczliwych osłon wzmocnionych na kablu o 50 parach</t>
  </si>
  <si>
    <t>złącz.</t>
  </si>
  <si>
    <t>Pomiary końcowe prądem stałym kabla o 50 parach</t>
  </si>
  <si>
    <t>Pomiary tłumienności skutecznej przy jednej częstotliwości kabla o 50 parach</t>
  </si>
  <si>
    <t>Pomiary tłumienności zbliżno- i zdalnoprzenikowej przy jednej częstotliwości kabla o 50 parach</t>
  </si>
  <si>
    <t>Zabezpieczenie kabla ziemnego rurami dzielonymi fi 120 o liczbie warstw 1; liczbie rur 1; liczbie otworów 1</t>
  </si>
  <si>
    <t>D-01.02.04</t>
  </si>
  <si>
    <t>Rozbiórka słupków blokujących kamiennych</t>
  </si>
  <si>
    <t>Wywóz materiałów kamiennych na magazyn ZDiUM</t>
  </si>
  <si>
    <t>Demontaż słupków przeszkodowych</t>
  </si>
  <si>
    <t>D-07.01.01</t>
  </si>
  <si>
    <t>Oznakowanie poziome grubowarstwowe</t>
  </si>
  <si>
    <t>D-07.02.01</t>
  </si>
  <si>
    <t>Przymocowanie tablic znaków drogowych zakazu, nakazu, ostrzegawczych, informacyjnych - znaki małe, folia typu 2</t>
  </si>
  <si>
    <t>Przymocowanie tablic znaków drogowych zakazu, nakazu, ostrzegawczych, informacyjnych o powierzchni do 0.3 m2</t>
  </si>
  <si>
    <t>Słupki do znaków drogowych z rur stalowych o śr. 60 mm</t>
  </si>
  <si>
    <t>Słupki blokujące model SP/IS-I05 śr. 76 mm wg Katalogu Mebli Miejskich dla Miasta Wrocławia 2014 r. (barwy RAL 7016)</t>
  </si>
  <si>
    <t>D-07.05.01</t>
  </si>
  <si>
    <t>Bariery ochronne o parametrach H1W3A</t>
  </si>
  <si>
    <t>Bariery ochronne o wys. Hmin=1.1m o parametrach N2W3A</t>
  </si>
  <si>
    <t>Zakończenia barier ochronnych stalowych jednostronnych - odcinek początkowy nachylony i zakotwiony w gruncie o paramatrach H1W3A</t>
  </si>
  <si>
    <t>Zakończenia barier ochronnych stalowych jednostronnych - odcinek końcowy nachylony i zakotwiony w gruncie o parametrach H1W3A</t>
  </si>
  <si>
    <t>Zakończenia barier ochronnych stalowych jednostronnych - odcinek początkowy nachylony i zakotwiony w gruncie o paramatrach N2W3A</t>
  </si>
  <si>
    <t>Zakończenia barier ochronnych stalowych jednostronnych - odcinek końcowy nachylony i zakotwiony w gruncie o parametrach N2W3A</t>
  </si>
  <si>
    <t>Wykonanie fundamentu z betonu C25/30</t>
  </si>
  <si>
    <t>Montaż zbrojenia fundamenów</t>
  </si>
  <si>
    <t>Cena jedn.</t>
  </si>
  <si>
    <t>ROBOTY DROGOWE WRAZ Z DOSZCZELNIENIEM NASYPU</t>
  </si>
  <si>
    <t>BUDOWA PRZEPUSTU WRAZ Z ZASTAWKĄ</t>
  </si>
  <si>
    <t>MUR OPOROWY</t>
  </si>
  <si>
    <t>WYCINKA DRZEW I KRZEWÓW</t>
  </si>
  <si>
    <t>NASADZENIA ZASTĘPCZE</t>
  </si>
  <si>
    <t>OŚWIETLENIE DROGOWE</t>
  </si>
  <si>
    <t>PRZEBUDOWA I BUDOWA SIECI WOD-KAN</t>
  </si>
  <si>
    <t>BUDOWA SIECI MIEJSKICH KANAŁÓW TECHNOLOGICZNYCH - MKT</t>
  </si>
  <si>
    <t>DOCELOWA ORGANIZACJA RUCHU</t>
  </si>
  <si>
    <t>4a</t>
  </si>
  <si>
    <t>4b</t>
  </si>
  <si>
    <t>5a</t>
  </si>
  <si>
    <t>5b</t>
  </si>
  <si>
    <t>6a</t>
  </si>
  <si>
    <t>6b</t>
  </si>
  <si>
    <t>7a</t>
  </si>
  <si>
    <t>7b</t>
  </si>
  <si>
    <t>Przebudowa i zabezpieczenie sieci Orange Polska S.A. i TELKOL sp z o.o.</t>
  </si>
  <si>
    <t>RAZEM BUDOWA PRZEPUSTU WRAZ Z ZASTAWKĄ  (NETTO):</t>
  </si>
  <si>
    <t>RAZEM MUR OPOROWY (NETTO):</t>
  </si>
  <si>
    <t>RAZEM WYCINKA DRZEW I KRZEWÓW (NETTO):</t>
  </si>
  <si>
    <t>RAZEM NASADZENIA ZASTĘPCZE (NETTO):</t>
  </si>
  <si>
    <t>RAZEM OŚWIETLENIE DROGOWE (NETTO):</t>
  </si>
  <si>
    <t>RAZEM PRZEBUDOWA SIECI NN I SN (NETTO):</t>
  </si>
  <si>
    <t>RAZEM BRANŻA SANITARNA (NETTO):</t>
  </si>
  <si>
    <t>RAZEM SIEĆ MIEJSKICH KANAŁÓW TECHNOLOGICZNYCH - MKT (NETTO):</t>
  </si>
  <si>
    <t xml:space="preserve"> RAZEM PRZEBUDOWA I ZABEZPIECZENIE SIECI ORANGE POLSKA S.A. I TELKOL SP Z O.O. (NETTO):</t>
  </si>
  <si>
    <t>RAZEM DOCELOWA ORGANIZACJA RUCHU (NETTO):</t>
  </si>
  <si>
    <t xml:space="preserve"> PRZEBUDOWA I ZABEZPIECZENIE SIECI ORANGE POLSKA S.A. I TELKOL SP Z O.O.</t>
  </si>
  <si>
    <t>RAZEM  NETTO:</t>
  </si>
  <si>
    <t>kpl</t>
  </si>
  <si>
    <t>jedn.</t>
  </si>
  <si>
    <t>ilość</t>
  </si>
  <si>
    <t>Nr STWiORB</t>
  </si>
  <si>
    <t>Opis</t>
  </si>
  <si>
    <t>RAZEM NETTO:</t>
  </si>
  <si>
    <t>Roboty pomiarowe przy liniowych robotach ziemnych</t>
  </si>
  <si>
    <t>Rozebranie nawierzchni z kostki kamiennej rzędowej o wysokości 18 cm na podsypce cementowo-piaskowej  Odzysk kostki 80%</t>
  </si>
  <si>
    <t>1.1</t>
  </si>
  <si>
    <t>1.2</t>
  </si>
  <si>
    <t>1.3</t>
  </si>
  <si>
    <t>PRZEBUDOWA SIECI ELEKTROENERGETYCZNYCH NN I SN - TAURON Dystrybucja S.A.</t>
  </si>
  <si>
    <t>1</t>
  </si>
  <si>
    <t>2</t>
  </si>
  <si>
    <t>3</t>
  </si>
  <si>
    <t>OZNAKOWANIE POZIOME GRUBOWARSTWOWE</t>
  </si>
  <si>
    <t>OZNAKOWANIE PIONOWE</t>
  </si>
  <si>
    <t>1.4</t>
  </si>
  <si>
    <t>URZĄDZENIA BEZPIECZEŃSTWA RUCHU DROGOWEGO</t>
  </si>
  <si>
    <t>1.5</t>
  </si>
  <si>
    <t>BARIERY OCHRONNE</t>
  </si>
  <si>
    <t>Rozebranie nawierzchni z mieszanek mineralno-bitumicznych o grubości 4 cm</t>
  </si>
  <si>
    <t>Rozebranie nawierzchni z tłucznia kamiennego o grubości 20 cm</t>
  </si>
  <si>
    <t>Rozebranie podbudowy z kruszywa kamiennego o grubości 15 cm</t>
  </si>
  <si>
    <t>Załadowanie i wywiezienie gruzu (beton/kruszywo) z terenu rozbiórki na składowisko Wykonawcy wraz z utylizacją</t>
  </si>
  <si>
    <t>Wykopy z transportem urobku na składowisko Wykonawcy wraz z kosztem utylizacji</t>
  </si>
  <si>
    <t>Pielęgnacja trawników dywanowych na terenie płaskim</t>
  </si>
  <si>
    <t>Pielęgnacja trawników parkowych</t>
  </si>
  <si>
    <t>Opłata za utylizację ziemi i gruzu z rozbieranych konstrukcji</t>
  </si>
  <si>
    <t>Załadunek i wywóz odpadów na składowisko wykonawcy</t>
  </si>
  <si>
    <t>Roboty pomiarowe</t>
  </si>
  <si>
    <t>Transport przewodów,izolatorów,osprzętu i drewna na składowisko wykonawcy wraz z kosztem zagospodarowania odpadów</t>
  </si>
  <si>
    <t>Transport materiałów z rozbiórki na składowisko wykonawcy wraz z utylizacją</t>
  </si>
  <si>
    <t>Wywiezienie darni i humusu z likwidowanych trawników</t>
  </si>
  <si>
    <t>2.3</t>
  </si>
  <si>
    <t>2.1</t>
  </si>
  <si>
    <t>2.2</t>
  </si>
  <si>
    <t>2.5</t>
  </si>
  <si>
    <t>2.4</t>
  </si>
  <si>
    <t>Montaż balustrady typ BB/IS-IO2 wg Katalogu Mebli Miejskich dla Miasta Wrocławia</t>
  </si>
  <si>
    <t>Pielęgnacja trawników w okresie gwarancji</t>
  </si>
  <si>
    <t>Usunięcie warstwy ziemi urodzajnej (humusu) o grubości do 20cm</t>
  </si>
  <si>
    <t>Ścinanie drzew o średnicy 1-10 cm</t>
  </si>
  <si>
    <t>Karczowanie krzaków i podszyć rzadkich od 10% do 30% powierzchni.</t>
  </si>
  <si>
    <t>Rozrzucenie torfu na terenie płaskim grub.warstwy 1 cm</t>
  </si>
  <si>
    <t>Rozrzucenie kory na terenie płaskim grub.warstwy 5 cm</t>
  </si>
  <si>
    <t>Kopanie rowów dla kabli w gruncie kat. IV</t>
  </si>
  <si>
    <t>Kopanie rowów dla kabli  w gruncie kat. IV</t>
  </si>
  <si>
    <t>Ułożenie rur osłonowych z PCW o śr.do 140 mm  - A160 PS</t>
  </si>
  <si>
    <t>Zasypywanie rowów dla kabli w gruncie kat. 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</si>
</sst>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#,##0.00;[Red]#,##0.00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10"/>
      <color rgb="FFFF0000"/>
      <name val="Arial CE"/>
      <family val="2"/>
      <charset val="238"/>
    </font>
    <font>
      <sz val="10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b/>
      <sz val="12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4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164" fontId="15" fillId="0" borderId="0" applyFont="0" applyFill="0" applyBorder="0" applyAlignment="0" applyProtection="0"/>
  </cellStyleXfs>
  <cellXfs count="10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  <xf numFmtId="0" fontId="1" fillId="0" borderId="0" xfId="0" applyFont="1"/>
    <xf numFmtId="0" fontId="3" fillId="0" borderId="0" xfId="1"/>
    <xf numFmtId="0" fontId="5" fillId="0" borderId="0" xfId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4" fontId="0" fillId="0" borderId="0" xfId="0" applyNumberFormat="1"/>
    <xf numFmtId="0" fontId="0" fillId="0" borderId="0" xfId="0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/>
    <xf numFmtId="0" fontId="2" fillId="0" borderId="0" xfId="0" applyFont="1"/>
    <xf numFmtId="0" fontId="6" fillId="0" borderId="0" xfId="0" applyFont="1" applyAlignment="1">
      <alignment horizontal="center" vertical="center" wrapText="1"/>
    </xf>
    <xf numFmtId="0" fontId="7" fillId="2" borderId="2" xfId="1" applyFont="1" applyFill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8" fillId="2" borderId="2" xfId="1" applyFont="1" applyFill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vertical="center" wrapText="1"/>
      <protection locked="0"/>
    </xf>
    <xf numFmtId="0" fontId="8" fillId="2" borderId="4" xfId="1" applyFont="1" applyFill="1" applyBorder="1" applyAlignment="1" applyProtection="1">
      <alignment vertical="center" wrapText="1"/>
      <protection locked="0"/>
    </xf>
    <xf numFmtId="0" fontId="8" fillId="0" borderId="5" xfId="1" applyFont="1" applyBorder="1" applyAlignment="1" applyProtection="1">
      <alignment horizontal="center" vertical="center"/>
      <protection locked="0"/>
    </xf>
    <xf numFmtId="0" fontId="7" fillId="0" borderId="5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2" borderId="1" xfId="1" applyFont="1" applyFill="1" applyBorder="1" applyAlignment="1" applyProtection="1">
      <alignment horizontal="center" vertical="center"/>
      <protection locked="0"/>
    </xf>
    <xf numFmtId="0" fontId="9" fillId="0" borderId="1" xfId="1" applyFont="1" applyBorder="1" applyAlignment="1" applyProtection="1">
      <alignment vertical="center" wrapText="1"/>
      <protection locked="0"/>
    </xf>
    <xf numFmtId="0" fontId="7" fillId="0" borderId="1" xfId="1" applyFont="1" applyBorder="1" applyAlignment="1" applyProtection="1">
      <alignment horizontal="center" vertical="center"/>
      <protection locked="0"/>
    </xf>
    <xf numFmtId="0" fontId="13" fillId="0" borderId="0" xfId="2" applyFont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left" vertical="center" wrapText="1"/>
    </xf>
    <xf numFmtId="165" fontId="10" fillId="0" borderId="8" xfId="0" applyNumberFormat="1" applyFont="1" applyBorder="1" applyAlignment="1">
      <alignment horizontal="right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4" fontId="10" fillId="0" borderId="1" xfId="0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4" fontId="14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vertical="center" wrapText="1"/>
    </xf>
    <xf numFmtId="0" fontId="14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/>
    </xf>
    <xf numFmtId="4" fontId="10" fillId="0" borderId="11" xfId="0" applyNumberFormat="1" applyFont="1" applyBorder="1" applyAlignment="1">
      <alignment horizontal="right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165" fontId="10" fillId="0" borderId="8" xfId="0" applyNumberFormat="1" applyFont="1" applyBorder="1" applyAlignment="1">
      <alignment horizontal="right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/>
    </xf>
    <xf numFmtId="165" fontId="10" fillId="0" borderId="1" xfId="0" applyNumberFormat="1" applyFont="1" applyBorder="1" applyAlignment="1">
      <alignment horizontal="right" vertical="center" wrapText="1"/>
    </xf>
    <xf numFmtId="164" fontId="8" fillId="0" borderId="3" xfId="3" applyFont="1" applyBorder="1" applyAlignment="1" applyProtection="1">
      <alignment horizontal="center" vertical="center"/>
      <protection locked="0"/>
    </xf>
    <xf numFmtId="164" fontId="8" fillId="0" borderId="2" xfId="3" applyFont="1" applyBorder="1" applyAlignment="1">
      <alignment horizontal="center" vertical="center" wrapText="1"/>
    </xf>
    <xf numFmtId="0" fontId="8" fillId="0" borderId="21" xfId="1" applyFont="1" applyBorder="1" applyAlignment="1" applyProtection="1">
      <alignment horizontal="center" vertical="center"/>
      <protection locked="0"/>
    </xf>
    <xf numFmtId="164" fontId="8" fillId="0" borderId="1" xfId="3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1" xfId="3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164" fontId="6" fillId="0" borderId="1" xfId="3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6" fillId="0" borderId="1" xfId="3" applyFont="1" applyBorder="1" applyAlignment="1">
      <alignment horizontal="center" vertical="center" wrapText="1"/>
    </xf>
    <xf numFmtId="164" fontId="2" fillId="0" borderId="1" xfId="3" applyFont="1" applyBorder="1"/>
    <xf numFmtId="164" fontId="2" fillId="0" borderId="1" xfId="3" applyFont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0" fontId="10" fillId="0" borderId="0" xfId="2" applyFont="1" applyAlignment="1">
      <alignment horizontal="center" wrapText="1"/>
    </xf>
    <xf numFmtId="0" fontId="7" fillId="0" borderId="10" xfId="1" applyFont="1" applyBorder="1" applyAlignment="1">
      <alignment horizontal="right" vertical="center" wrapText="1"/>
    </xf>
    <xf numFmtId="0" fontId="7" fillId="0" borderId="15" xfId="1" applyFont="1" applyBorder="1" applyAlignment="1">
      <alignment horizontal="right" vertical="center" wrapText="1"/>
    </xf>
    <xf numFmtId="0" fontId="7" fillId="0" borderId="9" xfId="1" applyFont="1" applyBorder="1" applyAlignment="1">
      <alignment horizontal="right" vertical="center" wrapText="1"/>
    </xf>
    <xf numFmtId="0" fontId="11" fillId="0" borderId="0" xfId="1" applyFont="1" applyAlignment="1">
      <alignment horizontal="center"/>
    </xf>
    <xf numFmtId="0" fontId="7" fillId="0" borderId="16" xfId="1" applyFont="1" applyBorder="1" applyAlignment="1" applyProtection="1">
      <alignment horizontal="left" vertical="center" wrapText="1"/>
      <protection locked="0"/>
    </xf>
    <xf numFmtId="0" fontId="7" fillId="0" borderId="0" xfId="1" applyFont="1" applyBorder="1" applyAlignment="1" applyProtection="1">
      <alignment horizontal="left" vertical="center" wrapText="1"/>
      <protection locked="0"/>
    </xf>
    <xf numFmtId="0" fontId="7" fillId="0" borderId="17" xfId="1" applyFont="1" applyBorder="1" applyAlignment="1" applyProtection="1">
      <alignment horizontal="left" vertical="center" wrapText="1"/>
      <protection locked="0"/>
    </xf>
    <xf numFmtId="0" fontId="7" fillId="0" borderId="18" xfId="1" applyFont="1" applyBorder="1" applyAlignment="1" applyProtection="1">
      <alignment horizontal="left" vertical="center" wrapText="1"/>
      <protection locked="0"/>
    </xf>
    <xf numFmtId="0" fontId="7" fillId="0" borderId="19" xfId="1" applyFont="1" applyBorder="1" applyAlignment="1" applyProtection="1">
      <alignment horizontal="left" vertical="center" wrapText="1"/>
      <protection locked="0"/>
    </xf>
    <xf numFmtId="0" fontId="7" fillId="0" borderId="20" xfId="1" applyFont="1" applyBorder="1" applyAlignment="1" applyProtection="1">
      <alignment horizontal="left" vertical="center" wrapText="1"/>
      <protection locked="0"/>
    </xf>
    <xf numFmtId="0" fontId="7" fillId="2" borderId="21" xfId="1" applyFont="1" applyFill="1" applyBorder="1" applyAlignment="1" applyProtection="1">
      <alignment horizontal="left" vertical="center" wrapText="1"/>
      <protection locked="0"/>
    </xf>
    <xf numFmtId="0" fontId="7" fillId="2" borderId="22" xfId="1" applyFont="1" applyFill="1" applyBorder="1" applyAlignment="1" applyProtection="1">
      <alignment horizontal="left" vertical="center" wrapText="1"/>
      <protection locked="0"/>
    </xf>
    <xf numFmtId="0" fontId="7" fillId="2" borderId="23" xfId="1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49" fontId="2" fillId="0" borderId="14" xfId="0" applyNumberFormat="1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1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7" xfId="3" applyFont="1" applyBorder="1" applyAlignment="1">
      <alignment horizontal="left" vertical="center"/>
    </xf>
    <xf numFmtId="164" fontId="2" fillId="0" borderId="14" xfId="3" applyFont="1" applyBorder="1" applyAlignment="1">
      <alignment horizontal="left" vertical="center"/>
    </xf>
    <xf numFmtId="164" fontId="2" fillId="0" borderId="6" xfId="3" applyFont="1" applyBorder="1" applyAlignment="1">
      <alignment horizontal="left" vertical="center"/>
    </xf>
    <xf numFmtId="0" fontId="0" fillId="0" borderId="15" xfId="0" applyBorder="1" applyAlignment="1">
      <alignment horizontal="center"/>
    </xf>
    <xf numFmtId="164" fontId="8" fillId="0" borderId="1" xfId="3" applyFont="1" applyFill="1" applyBorder="1" applyAlignment="1">
      <alignment horizontal="center" vertical="center" wrapText="1"/>
    </xf>
  </cellXfs>
  <cellStyles count="4">
    <cellStyle name="Dziesiętny" xfId="3" builtinId="3"/>
    <cellStyle name="Normalny" xfId="0" builtinId="0"/>
    <cellStyle name="Normalny 2" xfId="1" xr:uid="{00000000-0005-0000-0000-000002000000}"/>
    <cellStyle name="Normalny_Arkusz1_Polkowice 2 slepy" xfId="2" xr:uid="{00000000-0005-0000-0000-000003000000}"/>
  </cellStyles>
  <dxfs count="1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Ja\Pulpit\MATERIALY%20PRZETARGOWE\AOW\Dokumentacja%20przetargowa\przedmiary\Stanis&#322;aw%20Seidel\INWEST%20zbiorcze%20AOW%20IIB%2010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 20"/>
      <sheetName val="AOW IIB  zbiorcze"/>
      <sheetName val="WA 17"/>
      <sheetName val="WA 18"/>
      <sheetName val="SO 18.1"/>
      <sheetName val="WA 19"/>
      <sheetName val="WA 22"/>
      <sheetName val="WA 22A"/>
      <sheetName val="WA 23"/>
      <sheetName val="WA 24"/>
      <sheetName val="WA 24bis"/>
      <sheetName val="MA 25"/>
      <sheetName val="WA 25_2"/>
      <sheetName val="MA 26"/>
      <sheetName val="WA 27"/>
      <sheetName val="WA 28"/>
      <sheetName val="WD_A"/>
      <sheetName val="KZ_B"/>
      <sheetName val="MD_C"/>
      <sheetName val="MD_D"/>
      <sheetName val="WN-1 S-8"/>
    </sheetNames>
    <sheetDataSet>
      <sheetData sheetId="0">
        <row r="51">
          <cell r="E51">
            <v>12512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zoomScaleNormal="100" workbookViewId="0">
      <selection activeCell="B31" sqref="B31"/>
    </sheetView>
  </sheetViews>
  <sheetFormatPr defaultRowHeight="15" x14ac:dyDescent="0.25"/>
  <cols>
    <col min="1" max="1" width="9.140625" style="9"/>
    <col min="2" max="2" width="50.28515625" customWidth="1"/>
    <col min="3" max="3" width="23" customWidth="1"/>
    <col min="5" max="5" width="11.42578125" bestFit="1" customWidth="1"/>
  </cols>
  <sheetData>
    <row r="1" spans="1:5" ht="27" customHeight="1" x14ac:dyDescent="0.3">
      <c r="A1" s="67" t="s">
        <v>177</v>
      </c>
      <c r="B1" s="67"/>
      <c r="C1" s="67"/>
    </row>
    <row r="2" spans="1:5" ht="27" customHeight="1" x14ac:dyDescent="0.25">
      <c r="A2" s="30"/>
      <c r="B2" s="30"/>
      <c r="C2" s="30"/>
    </row>
    <row r="3" spans="1:5" ht="15.75" customHeight="1" x14ac:dyDescent="0.25">
      <c r="A3" s="31" t="s">
        <v>176</v>
      </c>
      <c r="B3" s="31" t="s">
        <v>175</v>
      </c>
      <c r="C3" s="31" t="s">
        <v>174</v>
      </c>
    </row>
    <row r="4" spans="1:5" ht="17.25" thickBot="1" x14ac:dyDescent="0.3">
      <c r="A4" s="32">
        <v>1</v>
      </c>
      <c r="B4" s="32">
        <v>2</v>
      </c>
      <c r="C4" s="32">
        <v>3</v>
      </c>
    </row>
    <row r="5" spans="1:5" ht="21.75" customHeight="1" thickTop="1" x14ac:dyDescent="0.3">
      <c r="A5" s="33">
        <v>1</v>
      </c>
      <c r="B5" s="34" t="s">
        <v>97</v>
      </c>
      <c r="C5" s="35">
        <f>'1 Wymagania'!G13</f>
        <v>0</v>
      </c>
    </row>
    <row r="6" spans="1:5" ht="15.75" customHeight="1" x14ac:dyDescent="0.25">
      <c r="A6" s="36">
        <v>2</v>
      </c>
      <c r="B6" s="37" t="s">
        <v>173</v>
      </c>
      <c r="C6" s="38">
        <f>'2 Drogi'!G74</f>
        <v>0</v>
      </c>
      <c r="E6" s="11"/>
    </row>
    <row r="7" spans="1:5" ht="16.5" x14ac:dyDescent="0.25">
      <c r="A7" s="36">
        <v>3</v>
      </c>
      <c r="B7" s="37" t="s">
        <v>172</v>
      </c>
      <c r="C7" s="38">
        <f>C8+C9</f>
        <v>0</v>
      </c>
      <c r="E7" s="11"/>
    </row>
    <row r="8" spans="1:5" ht="16.5" x14ac:dyDescent="0.25">
      <c r="A8" s="39" t="s">
        <v>178</v>
      </c>
      <c r="B8" s="40" t="s">
        <v>171</v>
      </c>
      <c r="C8" s="41">
        <f>'3a Przepust'!G40</f>
        <v>0</v>
      </c>
      <c r="E8" s="11"/>
    </row>
    <row r="9" spans="1:5" ht="16.5" x14ac:dyDescent="0.25">
      <c r="A9" s="39" t="s">
        <v>179</v>
      </c>
      <c r="B9" s="40" t="s">
        <v>170</v>
      </c>
      <c r="C9" s="41">
        <f>'3b Mur oporowy'!G8</f>
        <v>0</v>
      </c>
      <c r="E9" s="11"/>
    </row>
    <row r="10" spans="1:5" ht="16.5" x14ac:dyDescent="0.25">
      <c r="A10" s="36">
        <v>4</v>
      </c>
      <c r="B10" s="37" t="s">
        <v>169</v>
      </c>
      <c r="C10" s="38">
        <f>C11+C12</f>
        <v>0</v>
      </c>
      <c r="E10" s="11"/>
    </row>
    <row r="11" spans="1:5" ht="16.5" x14ac:dyDescent="0.25">
      <c r="A11" s="39" t="s">
        <v>425</v>
      </c>
      <c r="B11" s="40" t="s">
        <v>168</v>
      </c>
      <c r="C11" s="41">
        <f>'4a Wycinka drzew'!G17</f>
        <v>0</v>
      </c>
      <c r="E11" s="11"/>
    </row>
    <row r="12" spans="1:5" ht="16.5" x14ac:dyDescent="0.25">
      <c r="A12" s="39" t="s">
        <v>426</v>
      </c>
      <c r="B12" s="40" t="s">
        <v>167</v>
      </c>
      <c r="C12" s="41">
        <f>'4b Nasadzenia zastepcze'!G35</f>
        <v>0</v>
      </c>
      <c r="E12" s="11"/>
    </row>
    <row r="13" spans="1:5" ht="16.5" x14ac:dyDescent="0.25">
      <c r="A13" s="36">
        <v>5</v>
      </c>
      <c r="B13" s="37" t="s">
        <v>166</v>
      </c>
      <c r="C13" s="38">
        <f>C14+C15</f>
        <v>0</v>
      </c>
      <c r="E13" s="11"/>
    </row>
    <row r="14" spans="1:5" ht="16.5" x14ac:dyDescent="0.25">
      <c r="A14" s="39" t="s">
        <v>427</v>
      </c>
      <c r="B14" s="40" t="s">
        <v>165</v>
      </c>
      <c r="C14" s="41">
        <f>'5a Oswietlenie'!G45</f>
        <v>0</v>
      </c>
      <c r="E14" s="11"/>
    </row>
    <row r="15" spans="1:5" ht="16.5" x14ac:dyDescent="0.25">
      <c r="A15" s="39" t="s">
        <v>428</v>
      </c>
      <c r="B15" s="40" t="s">
        <v>164</v>
      </c>
      <c r="C15" s="41">
        <f>'5b nN i SN'!G42</f>
        <v>0</v>
      </c>
      <c r="E15" s="11"/>
    </row>
    <row r="16" spans="1:5" ht="16.5" x14ac:dyDescent="0.25">
      <c r="A16" s="36">
        <v>6</v>
      </c>
      <c r="B16" s="37" t="s">
        <v>163</v>
      </c>
      <c r="C16" s="38">
        <f>C17+C18</f>
        <v>0</v>
      </c>
      <c r="E16" s="11"/>
    </row>
    <row r="17" spans="1:5" ht="16.5" x14ac:dyDescent="0.25">
      <c r="A17" s="39" t="s">
        <v>429</v>
      </c>
      <c r="B17" s="40" t="s">
        <v>162</v>
      </c>
      <c r="C17" s="41">
        <f>'6 Wod_kan'!G40</f>
        <v>0</v>
      </c>
      <c r="E17" s="11"/>
    </row>
    <row r="18" spans="1:5" ht="16.5" x14ac:dyDescent="0.25">
      <c r="A18" s="39" t="s">
        <v>430</v>
      </c>
      <c r="B18" s="40" t="s">
        <v>161</v>
      </c>
      <c r="C18" s="41">
        <f>'6 Wod_kan'!G75</f>
        <v>0</v>
      </c>
      <c r="E18" s="11"/>
    </row>
    <row r="19" spans="1:5" ht="16.5" x14ac:dyDescent="0.25">
      <c r="A19" s="36">
        <v>7</v>
      </c>
      <c r="B19" s="37" t="s">
        <v>160</v>
      </c>
      <c r="C19" s="38">
        <f>C20+C21</f>
        <v>0</v>
      </c>
      <c r="E19" s="11"/>
    </row>
    <row r="20" spans="1:5" ht="16.5" x14ac:dyDescent="0.25">
      <c r="A20" s="39" t="s">
        <v>431</v>
      </c>
      <c r="B20" s="40" t="s">
        <v>359</v>
      </c>
      <c r="C20" s="41">
        <f>'7a MKT'!G10</f>
        <v>0</v>
      </c>
      <c r="E20" s="11"/>
    </row>
    <row r="21" spans="1:5" ht="37.5" customHeight="1" x14ac:dyDescent="0.25">
      <c r="A21" s="39" t="s">
        <v>432</v>
      </c>
      <c r="B21" s="40" t="s">
        <v>433</v>
      </c>
      <c r="C21" s="41">
        <f>'7b Kolizje teletechniczne'!G39</f>
        <v>0</v>
      </c>
      <c r="E21" s="11"/>
    </row>
    <row r="22" spans="1:5" ht="16.5" x14ac:dyDescent="0.25">
      <c r="A22" s="36">
        <v>8</v>
      </c>
      <c r="B22" s="42" t="s">
        <v>159</v>
      </c>
      <c r="C22" s="38">
        <f>'8 DOR'!G27</f>
        <v>0</v>
      </c>
      <c r="E22" s="11"/>
    </row>
    <row r="23" spans="1:5" ht="26.45" customHeight="1" thickBot="1" x14ac:dyDescent="0.3">
      <c r="A23" s="43"/>
      <c r="B23" s="44" t="s">
        <v>158</v>
      </c>
      <c r="C23" s="45">
        <f>C5+C6+C7+C10+C13+C16+C19+C22</f>
        <v>0</v>
      </c>
      <c r="E23" s="11"/>
    </row>
    <row r="24" spans="1:5" ht="17.25" thickTop="1" x14ac:dyDescent="0.25">
      <c r="A24" s="46"/>
      <c r="B24" s="47" t="s">
        <v>157</v>
      </c>
      <c r="C24" s="48">
        <f>ROUND(C23*0.23,2)</f>
        <v>0</v>
      </c>
    </row>
    <row r="25" spans="1:5" ht="24.75" customHeight="1" x14ac:dyDescent="0.25">
      <c r="A25" s="49"/>
      <c r="B25" s="50" t="s">
        <v>156</v>
      </c>
      <c r="C25" s="51">
        <f>C23+C24</f>
        <v>0</v>
      </c>
    </row>
  </sheetData>
  <mergeCells count="1">
    <mergeCell ref="A1:C1"/>
  </mergeCells>
  <conditionalFormatting sqref="C5:C25">
    <cfRule type="cellIs" dxfId="15" priority="1" operator="equal">
      <formula>0</formula>
    </cfRule>
  </conditionalFormatting>
  <pageMargins left="1.1811023622047245" right="0.70866141732283472" top="0.74803149606299213" bottom="0.74803149606299213" header="0.31496062992125984" footer="0.31496062992125984"/>
  <pageSetup paperSize="9" scale="80" orientation="portrait" r:id="rId1"/>
  <headerFooter>
    <oddHeader>&amp;L&amp;"Arial Narrow,Kursywa"&amp;8ROZBUDOWA ULICY ŚLĘZOUJŚCIE WE WROCŁAWIU NA ODCINKU OD ULICY POTOKOWEJ DO ZABUDOWY&amp;C&amp;"Arial Narrow,Kursywa"&amp;9
&amp;"Arial Narrow,Pogrubiony"&amp;12KOSZTORYS OFERTOWY</oddHeader>
    <oddFooter>&amp;R&amp;"Arial Narrow,Normalny"&amp;9&amp;P/&amp;N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"/>
  <sheetViews>
    <sheetView tabSelected="1" zoomScale="130" zoomScaleNormal="130" zoomScaleSheetLayoutView="130" workbookViewId="0">
      <selection activeCell="G13" sqref="G13"/>
    </sheetView>
  </sheetViews>
  <sheetFormatPr defaultColWidth="9.140625" defaultRowHeight="12.75" x14ac:dyDescent="0.2"/>
  <cols>
    <col min="1" max="1" width="4.140625" style="5" customWidth="1"/>
    <col min="2" max="2" width="12.42578125" style="5" customWidth="1"/>
    <col min="3" max="3" width="43.42578125" style="5" customWidth="1"/>
    <col min="4" max="4" width="5.5703125" style="5" customWidth="1"/>
    <col min="5" max="5" width="8.85546875" style="5" customWidth="1"/>
    <col min="6" max="7" width="14" style="5" customWidth="1"/>
    <col min="8" max="16384" width="9.140625" style="5"/>
  </cols>
  <sheetData>
    <row r="1" spans="1:7" ht="15.75" x14ac:dyDescent="0.25">
      <c r="A1" s="71" t="s">
        <v>97</v>
      </c>
      <c r="B1" s="71"/>
      <c r="C1" s="71"/>
      <c r="D1" s="71"/>
      <c r="E1" s="71"/>
      <c r="F1" s="71"/>
      <c r="G1" s="71"/>
    </row>
    <row r="2" spans="1:7" x14ac:dyDescent="0.2">
      <c r="B2" s="6"/>
      <c r="C2" s="6"/>
    </row>
    <row r="3" spans="1:7" ht="12.75" customHeight="1" x14ac:dyDescent="0.2">
      <c r="A3" s="1" t="s">
        <v>0</v>
      </c>
      <c r="B3" s="1" t="s">
        <v>449</v>
      </c>
      <c r="C3" s="1" t="s">
        <v>450</v>
      </c>
      <c r="D3" s="1" t="s">
        <v>447</v>
      </c>
      <c r="E3" s="2" t="s">
        <v>448</v>
      </c>
      <c r="F3" s="2" t="s">
        <v>415</v>
      </c>
      <c r="G3" s="2" t="s">
        <v>94</v>
      </c>
    </row>
    <row r="4" spans="1:7" ht="17.100000000000001" customHeight="1" x14ac:dyDescent="0.2">
      <c r="A4" s="19"/>
      <c r="B4" s="19" t="s">
        <v>98</v>
      </c>
      <c r="C4" s="78" t="s">
        <v>97</v>
      </c>
      <c r="D4" s="79"/>
      <c r="E4" s="79"/>
      <c r="F4" s="79"/>
      <c r="G4" s="80"/>
    </row>
    <row r="5" spans="1:7" ht="25.5" x14ac:dyDescent="0.2">
      <c r="A5" s="20">
        <v>1</v>
      </c>
      <c r="B5" s="21" t="s">
        <v>98</v>
      </c>
      <c r="C5" s="22" t="s">
        <v>99</v>
      </c>
      <c r="D5" s="20" t="s">
        <v>446</v>
      </c>
      <c r="E5" s="52">
        <v>1</v>
      </c>
      <c r="F5" s="53"/>
      <c r="G5" s="53">
        <f>ROUND(F5*E5,2)</f>
        <v>0</v>
      </c>
    </row>
    <row r="6" spans="1:7" ht="38.25" x14ac:dyDescent="0.2">
      <c r="A6" s="20">
        <v>2</v>
      </c>
      <c r="B6" s="21" t="s">
        <v>98</v>
      </c>
      <c r="C6" s="23" t="s">
        <v>100</v>
      </c>
      <c r="D6" s="20" t="s">
        <v>446</v>
      </c>
      <c r="E6" s="52">
        <v>1</v>
      </c>
      <c r="F6" s="53"/>
      <c r="G6" s="53">
        <f>ROUND(F6*E6,2)</f>
        <v>0</v>
      </c>
    </row>
    <row r="7" spans="1:7" x14ac:dyDescent="0.2">
      <c r="A7" s="20">
        <v>3</v>
      </c>
      <c r="B7" s="21" t="s">
        <v>98</v>
      </c>
      <c r="C7" s="22" t="s">
        <v>101</v>
      </c>
      <c r="D7" s="20" t="s">
        <v>446</v>
      </c>
      <c r="E7" s="52">
        <v>1</v>
      </c>
      <c r="F7" s="53"/>
      <c r="G7" s="53">
        <f>ROUND(F7*E7,2)</f>
        <v>0</v>
      </c>
    </row>
    <row r="8" spans="1:7" ht="17.100000000000001" customHeight="1" x14ac:dyDescent="0.2">
      <c r="A8" s="24" t="s">
        <v>92</v>
      </c>
      <c r="B8" s="25" t="s">
        <v>102</v>
      </c>
      <c r="C8" s="75" t="s">
        <v>103</v>
      </c>
      <c r="D8" s="76"/>
      <c r="E8" s="76"/>
      <c r="F8" s="76"/>
      <c r="G8" s="77"/>
    </row>
    <row r="9" spans="1:7" ht="25.5" x14ac:dyDescent="0.2">
      <c r="A9" s="26">
        <v>4</v>
      </c>
      <c r="B9" s="27" t="s">
        <v>102</v>
      </c>
      <c r="C9" s="28" t="s">
        <v>104</v>
      </c>
      <c r="D9" s="54" t="s">
        <v>446</v>
      </c>
      <c r="E9" s="55">
        <v>1</v>
      </c>
      <c r="F9" s="53"/>
      <c r="G9" s="53">
        <f>ROUND(F9*E9,2)</f>
        <v>0</v>
      </c>
    </row>
    <row r="10" spans="1:7" ht="17.45" customHeight="1" x14ac:dyDescent="0.2">
      <c r="A10" s="26" t="s">
        <v>92</v>
      </c>
      <c r="B10" s="29" t="s">
        <v>105</v>
      </c>
      <c r="C10" s="72" t="s">
        <v>106</v>
      </c>
      <c r="D10" s="73"/>
      <c r="E10" s="73"/>
      <c r="F10" s="73"/>
      <c r="G10" s="74"/>
    </row>
    <row r="11" spans="1:7" ht="18.75" customHeight="1" x14ac:dyDescent="0.2">
      <c r="A11" s="26">
        <v>5</v>
      </c>
      <c r="B11" s="26" t="s">
        <v>105</v>
      </c>
      <c r="C11" s="28" t="s">
        <v>107</v>
      </c>
      <c r="D11" s="54" t="s">
        <v>446</v>
      </c>
      <c r="E11" s="55">
        <v>1</v>
      </c>
      <c r="F11" s="53"/>
      <c r="G11" s="53">
        <f>ROUND(F11*E11,2)</f>
        <v>0</v>
      </c>
    </row>
    <row r="12" spans="1:7" ht="18.75" customHeight="1" x14ac:dyDescent="0.2">
      <c r="A12" s="26">
        <v>6</v>
      </c>
      <c r="B12" s="26" t="s">
        <v>105</v>
      </c>
      <c r="C12" s="28" t="s">
        <v>108</v>
      </c>
      <c r="D12" s="20" t="s">
        <v>446</v>
      </c>
      <c r="E12" s="52">
        <v>1</v>
      </c>
      <c r="F12" s="53"/>
      <c r="G12" s="53">
        <f>ROUND(F12*E12,2)</f>
        <v>0</v>
      </c>
    </row>
    <row r="13" spans="1:7" ht="18.75" customHeight="1" x14ac:dyDescent="0.2">
      <c r="A13" s="68" t="s">
        <v>445</v>
      </c>
      <c r="B13" s="69"/>
      <c r="C13" s="69"/>
      <c r="D13" s="69"/>
      <c r="E13" s="69"/>
      <c r="F13" s="70"/>
      <c r="G13" s="66">
        <f>SUM(G5:G7,G9,G11:G12)</f>
        <v>0</v>
      </c>
    </row>
  </sheetData>
  <mergeCells count="5">
    <mergeCell ref="A13:F13"/>
    <mergeCell ref="A1:G1"/>
    <mergeCell ref="C10:G10"/>
    <mergeCell ref="C8:G8"/>
    <mergeCell ref="C4:G4"/>
  </mergeCells>
  <conditionalFormatting sqref="G13 G5:G7">
    <cfRule type="cellIs" dxfId="14" priority="4" operator="equal">
      <formula>0</formula>
    </cfRule>
  </conditionalFormatting>
  <conditionalFormatting sqref="G9">
    <cfRule type="cellIs" dxfId="13" priority="3" operator="equal">
      <formula>0</formula>
    </cfRule>
  </conditionalFormatting>
  <conditionalFormatting sqref="G11">
    <cfRule type="cellIs" dxfId="12" priority="2" operator="equal">
      <formula>0</formula>
    </cfRule>
  </conditionalFormatting>
  <conditionalFormatting sqref="G12">
    <cfRule type="cellIs" dxfId="11" priority="1" operator="equal">
      <formula>0</formula>
    </cfRule>
  </conditionalFormatting>
  <pageMargins left="0.78740157480314965" right="0.39370078740157483" top="0.98425196850393704" bottom="0.98425196850393704" header="0.51181102362204722" footer="0.51181102362204722"/>
  <pageSetup paperSize="9" scale="80" firstPageNumber="0" orientation="portrait" horizontalDpi="300" verticalDpi="300" r:id="rId1"/>
  <headerFooter alignWithMargins="0">
    <oddHeader>&amp;L&amp;"Arial Narrow,Kursywa"&amp;8ROZBUDOWA ULICY ŚLĘZOUJSCIE NA ODCINKU OD UL. POTOKOWEJ DO ZABUDOWY&amp;C
&amp;"Arial Narrow,Pogrubiony"&amp;12KOSZTORYS OFERTOWY</oddHeader>
    <oddFooter>&amp;R&amp;"Arial Narrow,Normalny"&amp;9&amp;P/&amp;N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5"/>
  <sheetViews>
    <sheetView topLeftCell="A55" zoomScale="115" zoomScaleNormal="115" zoomScaleSheetLayoutView="130" workbookViewId="0">
      <selection activeCell="C67" sqref="C67"/>
    </sheetView>
  </sheetViews>
  <sheetFormatPr defaultRowHeight="15" x14ac:dyDescent="0.25"/>
  <cols>
    <col min="1" max="1" width="5.7109375" customWidth="1"/>
    <col min="2" max="2" width="12.140625" customWidth="1"/>
    <col min="3" max="3" width="37.140625" style="3" customWidth="1"/>
    <col min="5" max="5" width="14" customWidth="1"/>
    <col min="6" max="6" width="13.28515625" customWidth="1"/>
    <col min="7" max="7" width="15" customWidth="1"/>
  </cols>
  <sheetData>
    <row r="1" spans="1:7" s="4" customFormat="1" x14ac:dyDescent="0.25">
      <c r="A1" s="82" t="s">
        <v>416</v>
      </c>
      <c r="B1" s="82"/>
      <c r="C1" s="82"/>
      <c r="D1" s="82"/>
      <c r="E1" s="82"/>
      <c r="F1" s="82"/>
      <c r="G1" s="82"/>
    </row>
    <row r="3" spans="1:7" ht="12.2" customHeight="1" x14ac:dyDescent="0.25">
      <c r="A3" s="1" t="s">
        <v>0</v>
      </c>
      <c r="B3" s="1" t="s">
        <v>449</v>
      </c>
      <c r="C3" s="1" t="s">
        <v>450</v>
      </c>
      <c r="D3" s="1" t="s">
        <v>447</v>
      </c>
      <c r="E3" s="2" t="s">
        <v>448</v>
      </c>
      <c r="F3" s="2" t="s">
        <v>415</v>
      </c>
      <c r="G3" s="2" t="s">
        <v>94</v>
      </c>
    </row>
    <row r="4" spans="1:7" s="4" customFormat="1" ht="24.75" customHeight="1" x14ac:dyDescent="0.25">
      <c r="A4" s="57"/>
      <c r="B4" s="83" t="s">
        <v>1</v>
      </c>
      <c r="C4" s="83"/>
      <c r="D4" s="83"/>
      <c r="E4" s="83"/>
      <c r="F4" s="83"/>
      <c r="G4" s="84"/>
    </row>
    <row r="5" spans="1:7" ht="25.5" x14ac:dyDescent="0.25">
      <c r="A5" s="13">
        <v>1</v>
      </c>
      <c r="B5" s="13" t="s">
        <v>2</v>
      </c>
      <c r="C5" s="14" t="s">
        <v>452</v>
      </c>
      <c r="D5" s="13" t="s">
        <v>3</v>
      </c>
      <c r="E5" s="62">
        <v>0.9</v>
      </c>
      <c r="F5" s="62"/>
      <c r="G5" s="62">
        <f>ROUND(E5*F5,2)</f>
        <v>0</v>
      </c>
    </row>
    <row r="6" spans="1:7" ht="38.25" x14ac:dyDescent="0.25">
      <c r="A6" s="13">
        <f>A5+1</f>
        <v>2</v>
      </c>
      <c r="B6" s="13" t="s">
        <v>4</v>
      </c>
      <c r="C6" s="14" t="s">
        <v>95</v>
      </c>
      <c r="D6" s="13" t="s">
        <v>5</v>
      </c>
      <c r="E6" s="62">
        <v>3025.4</v>
      </c>
      <c r="F6" s="62"/>
      <c r="G6" s="62">
        <f>ROUND(E6*F6,2)</f>
        <v>0</v>
      </c>
    </row>
    <row r="7" spans="1:7" ht="25.5" x14ac:dyDescent="0.25">
      <c r="A7" s="13">
        <f t="shared" ref="A7:A67" si="0">A6+1</f>
        <v>3</v>
      </c>
      <c r="B7" s="13" t="s">
        <v>4</v>
      </c>
      <c r="C7" s="14" t="s">
        <v>96</v>
      </c>
      <c r="D7" s="13" t="s">
        <v>5</v>
      </c>
      <c r="E7" s="62">
        <v>1294.74</v>
      </c>
      <c r="F7" s="62"/>
      <c r="G7" s="62">
        <f>ROUND(E7*F7,2)</f>
        <v>0</v>
      </c>
    </row>
    <row r="8" spans="1:7" s="4" customFormat="1" ht="24.95" customHeight="1" x14ac:dyDescent="0.25">
      <c r="A8" s="57"/>
      <c r="B8" s="83" t="s">
        <v>6</v>
      </c>
      <c r="C8" s="83"/>
      <c r="D8" s="83"/>
      <c r="E8" s="83"/>
      <c r="F8" s="83"/>
      <c r="G8" s="84"/>
    </row>
    <row r="9" spans="1:7" ht="38.25" x14ac:dyDescent="0.25">
      <c r="A9" s="13">
        <f>A7+1</f>
        <v>4</v>
      </c>
      <c r="B9" s="13" t="s">
        <v>7</v>
      </c>
      <c r="C9" s="14" t="s">
        <v>453</v>
      </c>
      <c r="D9" s="13" t="s">
        <v>8</v>
      </c>
      <c r="E9" s="62">
        <v>1988.4</v>
      </c>
      <c r="F9" s="62"/>
      <c r="G9" s="62">
        <f>ROUND(E9*F9,2)</f>
        <v>0</v>
      </c>
    </row>
    <row r="10" spans="1:7" ht="25.5" x14ac:dyDescent="0.25">
      <c r="A10" s="13">
        <f t="shared" si="0"/>
        <v>5</v>
      </c>
      <c r="B10" s="13" t="s">
        <v>7</v>
      </c>
      <c r="C10" s="14" t="s">
        <v>467</v>
      </c>
      <c r="D10" s="13" t="s">
        <v>8</v>
      </c>
      <c r="E10" s="62">
        <v>407.7</v>
      </c>
      <c r="F10" s="62"/>
      <c r="G10" s="62">
        <f t="shared" ref="G10:G22" si="1">ROUND(E10*F10,2)</f>
        <v>0</v>
      </c>
    </row>
    <row r="11" spans="1:7" ht="25.5" x14ac:dyDescent="0.25">
      <c r="A11" s="13">
        <f t="shared" si="0"/>
        <v>6</v>
      </c>
      <c r="B11" s="13" t="s">
        <v>7</v>
      </c>
      <c r="C11" s="14" t="s">
        <v>468</v>
      </c>
      <c r="D11" s="13" t="s">
        <v>8</v>
      </c>
      <c r="E11" s="62">
        <v>122.5</v>
      </c>
      <c r="F11" s="62"/>
      <c r="G11" s="62">
        <f t="shared" si="1"/>
        <v>0</v>
      </c>
    </row>
    <row r="12" spans="1:7" ht="25.5" x14ac:dyDescent="0.25">
      <c r="A12" s="13">
        <f t="shared" si="0"/>
        <v>7</v>
      </c>
      <c r="B12" s="13" t="s">
        <v>7</v>
      </c>
      <c r="C12" s="14" t="s">
        <v>469</v>
      </c>
      <c r="D12" s="13" t="s">
        <v>8</v>
      </c>
      <c r="E12" s="62">
        <v>2396.1</v>
      </c>
      <c r="F12" s="62"/>
      <c r="G12" s="62">
        <f t="shared" si="1"/>
        <v>0</v>
      </c>
    </row>
    <row r="13" spans="1:7" ht="25.5" x14ac:dyDescent="0.25">
      <c r="A13" s="13">
        <f t="shared" si="0"/>
        <v>8</v>
      </c>
      <c r="B13" s="13" t="s">
        <v>7</v>
      </c>
      <c r="C13" s="14" t="s">
        <v>9</v>
      </c>
      <c r="D13" s="13" t="s">
        <v>10</v>
      </c>
      <c r="E13" s="62">
        <v>68.3</v>
      </c>
      <c r="F13" s="62"/>
      <c r="G13" s="62">
        <f t="shared" si="1"/>
        <v>0</v>
      </c>
    </row>
    <row r="14" spans="1:7" ht="25.5" x14ac:dyDescent="0.25">
      <c r="A14" s="13">
        <f t="shared" si="0"/>
        <v>9</v>
      </c>
      <c r="B14" s="13" t="s">
        <v>7</v>
      </c>
      <c r="C14" s="14" t="s">
        <v>11</v>
      </c>
      <c r="D14" s="13" t="s">
        <v>10</v>
      </c>
      <c r="E14" s="62">
        <v>44</v>
      </c>
      <c r="F14" s="62"/>
      <c r="G14" s="62">
        <f t="shared" si="1"/>
        <v>0</v>
      </c>
    </row>
    <row r="15" spans="1:7" ht="25.5" x14ac:dyDescent="0.25">
      <c r="A15" s="13">
        <f t="shared" si="0"/>
        <v>10</v>
      </c>
      <c r="B15" s="13" t="s">
        <v>7</v>
      </c>
      <c r="C15" s="14" t="s">
        <v>12</v>
      </c>
      <c r="D15" s="13" t="s">
        <v>10</v>
      </c>
      <c r="E15" s="62">
        <v>172.4</v>
      </c>
      <c r="F15" s="62"/>
      <c r="G15" s="62">
        <f t="shared" si="1"/>
        <v>0</v>
      </c>
    </row>
    <row r="16" spans="1:7" x14ac:dyDescent="0.25">
      <c r="A16" s="13">
        <f t="shared" si="0"/>
        <v>11</v>
      </c>
      <c r="B16" s="13" t="s">
        <v>7</v>
      </c>
      <c r="C16" s="14" t="s">
        <v>13</v>
      </c>
      <c r="D16" s="13" t="s">
        <v>5</v>
      </c>
      <c r="E16" s="62">
        <v>21.02</v>
      </c>
      <c r="F16" s="62"/>
      <c r="G16" s="62">
        <f t="shared" si="1"/>
        <v>0</v>
      </c>
    </row>
    <row r="17" spans="1:7" ht="38.25" x14ac:dyDescent="0.25">
      <c r="A17" s="13">
        <f t="shared" si="0"/>
        <v>12</v>
      </c>
      <c r="B17" s="13" t="s">
        <v>7</v>
      </c>
      <c r="C17" s="14" t="s">
        <v>470</v>
      </c>
      <c r="D17" s="13" t="s">
        <v>5</v>
      </c>
      <c r="E17" s="62">
        <v>408.53</v>
      </c>
      <c r="F17" s="62"/>
      <c r="G17" s="62">
        <f t="shared" si="1"/>
        <v>0</v>
      </c>
    </row>
    <row r="18" spans="1:7" ht="38.25" x14ac:dyDescent="0.25">
      <c r="A18" s="13">
        <f t="shared" si="0"/>
        <v>13</v>
      </c>
      <c r="B18" s="13" t="s">
        <v>7</v>
      </c>
      <c r="C18" s="14" t="s">
        <v>14</v>
      </c>
      <c r="D18" s="13" t="s">
        <v>5</v>
      </c>
      <c r="E18" s="62">
        <v>16.309999999999999</v>
      </c>
      <c r="F18" s="62"/>
      <c r="G18" s="62">
        <f t="shared" si="1"/>
        <v>0</v>
      </c>
    </row>
    <row r="19" spans="1:7" ht="25.5" x14ac:dyDescent="0.25">
      <c r="A19" s="13">
        <f t="shared" si="0"/>
        <v>14</v>
      </c>
      <c r="B19" s="13" t="s">
        <v>7</v>
      </c>
      <c r="C19" s="14" t="s">
        <v>15</v>
      </c>
      <c r="D19" s="13" t="s">
        <v>16</v>
      </c>
      <c r="E19" s="62">
        <v>741.3</v>
      </c>
      <c r="F19" s="62"/>
      <c r="G19" s="62">
        <f t="shared" si="1"/>
        <v>0</v>
      </c>
    </row>
    <row r="20" spans="1:7" ht="25.5" x14ac:dyDescent="0.25">
      <c r="A20" s="13">
        <f t="shared" si="0"/>
        <v>15</v>
      </c>
      <c r="B20" s="13" t="s">
        <v>7</v>
      </c>
      <c r="C20" s="14" t="s">
        <v>17</v>
      </c>
      <c r="D20" s="13" t="s">
        <v>16</v>
      </c>
      <c r="E20" s="62">
        <v>550.79999999999995</v>
      </c>
      <c r="F20" s="62"/>
      <c r="G20" s="62">
        <f t="shared" si="1"/>
        <v>0</v>
      </c>
    </row>
    <row r="21" spans="1:7" s="4" customFormat="1" ht="24.95" customHeight="1" x14ac:dyDescent="0.25">
      <c r="A21" s="1"/>
      <c r="B21" s="85" t="s">
        <v>18</v>
      </c>
      <c r="C21" s="83"/>
      <c r="D21" s="83"/>
      <c r="E21" s="83"/>
      <c r="F21" s="83"/>
      <c r="G21" s="84"/>
    </row>
    <row r="22" spans="1:7" ht="25.5" x14ac:dyDescent="0.25">
      <c r="A22" s="13">
        <f>A20+1</f>
        <v>16</v>
      </c>
      <c r="B22" s="13" t="s">
        <v>19</v>
      </c>
      <c r="C22" s="65" t="s">
        <v>20</v>
      </c>
      <c r="D22" s="13" t="s">
        <v>5</v>
      </c>
      <c r="E22" s="62">
        <v>136.22999999999999</v>
      </c>
      <c r="F22" s="62"/>
      <c r="G22" s="62">
        <f t="shared" si="1"/>
        <v>0</v>
      </c>
    </row>
    <row r="23" spans="1:7" ht="25.5" x14ac:dyDescent="0.25">
      <c r="A23" s="13">
        <f t="shared" si="0"/>
        <v>17</v>
      </c>
      <c r="B23" s="13" t="s">
        <v>19</v>
      </c>
      <c r="C23" s="14" t="s">
        <v>21</v>
      </c>
      <c r="D23" s="13" t="s">
        <v>10</v>
      </c>
      <c r="E23" s="62">
        <v>606</v>
      </c>
      <c r="F23" s="62"/>
      <c r="G23" s="62">
        <f t="shared" ref="G23:G30" si="2">ROUND(E23*F23,2)</f>
        <v>0</v>
      </c>
    </row>
    <row r="24" spans="1:7" ht="25.5" x14ac:dyDescent="0.25">
      <c r="A24" s="13">
        <f t="shared" si="0"/>
        <v>18</v>
      </c>
      <c r="B24" s="13" t="s">
        <v>19</v>
      </c>
      <c r="C24" s="14" t="s">
        <v>22</v>
      </c>
      <c r="D24" s="13" t="s">
        <v>10</v>
      </c>
      <c r="E24" s="62">
        <v>332</v>
      </c>
      <c r="F24" s="62"/>
      <c r="G24" s="62">
        <f t="shared" si="2"/>
        <v>0</v>
      </c>
    </row>
    <row r="25" spans="1:7" ht="38.25" x14ac:dyDescent="0.25">
      <c r="A25" s="13">
        <f t="shared" si="0"/>
        <v>19</v>
      </c>
      <c r="B25" s="13" t="s">
        <v>23</v>
      </c>
      <c r="C25" s="14" t="s">
        <v>24</v>
      </c>
      <c r="D25" s="13" t="s">
        <v>10</v>
      </c>
      <c r="E25" s="62">
        <v>443</v>
      </c>
      <c r="F25" s="62"/>
      <c r="G25" s="62">
        <f t="shared" si="2"/>
        <v>0</v>
      </c>
    </row>
    <row r="26" spans="1:7" ht="25.5" x14ac:dyDescent="0.25">
      <c r="A26" s="13">
        <f t="shared" si="0"/>
        <v>20</v>
      </c>
      <c r="B26" s="13" t="s">
        <v>25</v>
      </c>
      <c r="C26" s="14" t="s">
        <v>26</v>
      </c>
      <c r="D26" s="13" t="s">
        <v>10</v>
      </c>
      <c r="E26" s="62">
        <v>622</v>
      </c>
      <c r="F26" s="62"/>
      <c r="G26" s="62">
        <f t="shared" si="2"/>
        <v>0</v>
      </c>
    </row>
    <row r="27" spans="1:7" ht="25.5" x14ac:dyDescent="0.25">
      <c r="A27" s="13">
        <f t="shared" si="0"/>
        <v>21</v>
      </c>
      <c r="B27" s="13" t="s">
        <v>25</v>
      </c>
      <c r="C27" s="14" t="s">
        <v>27</v>
      </c>
      <c r="D27" s="13" t="s">
        <v>10</v>
      </c>
      <c r="E27" s="62">
        <v>223</v>
      </c>
      <c r="F27" s="62"/>
      <c r="G27" s="62">
        <f t="shared" si="2"/>
        <v>0</v>
      </c>
    </row>
    <row r="28" spans="1:7" ht="25.5" x14ac:dyDescent="0.25">
      <c r="A28" s="13">
        <f t="shared" si="0"/>
        <v>22</v>
      </c>
      <c r="B28" s="13" t="s">
        <v>28</v>
      </c>
      <c r="C28" s="14" t="s">
        <v>29</v>
      </c>
      <c r="D28" s="13" t="s">
        <v>10</v>
      </c>
      <c r="E28" s="62">
        <v>61</v>
      </c>
      <c r="F28" s="62"/>
      <c r="G28" s="62">
        <f t="shared" si="2"/>
        <v>0</v>
      </c>
    </row>
    <row r="29" spans="1:7" s="4" customFormat="1" ht="24.95" customHeight="1" x14ac:dyDescent="0.25">
      <c r="A29" s="1"/>
      <c r="B29" s="85" t="s">
        <v>30</v>
      </c>
      <c r="C29" s="83"/>
      <c r="D29" s="83"/>
      <c r="E29" s="83"/>
      <c r="F29" s="83"/>
      <c r="G29" s="84"/>
    </row>
    <row r="30" spans="1:7" ht="25.5" x14ac:dyDescent="0.25">
      <c r="A30" s="13">
        <f>A28+1</f>
        <v>23</v>
      </c>
      <c r="B30" s="13" t="s">
        <v>31</v>
      </c>
      <c r="C30" s="14" t="s">
        <v>471</v>
      </c>
      <c r="D30" s="13" t="s">
        <v>5</v>
      </c>
      <c r="E30" s="62">
        <v>24119.4</v>
      </c>
      <c r="F30" s="62"/>
      <c r="G30" s="62">
        <f t="shared" si="2"/>
        <v>0</v>
      </c>
    </row>
    <row r="31" spans="1:7" x14ac:dyDescent="0.25">
      <c r="A31" s="13">
        <f t="shared" si="0"/>
        <v>24</v>
      </c>
      <c r="B31" s="13" t="s">
        <v>31</v>
      </c>
      <c r="C31" s="14" t="s">
        <v>32</v>
      </c>
      <c r="D31" s="13" t="s">
        <v>5</v>
      </c>
      <c r="E31" s="62">
        <v>6145</v>
      </c>
      <c r="F31" s="62"/>
      <c r="G31" s="62">
        <f t="shared" ref="G31:G37" si="3">ROUND(E31*F31,2)</f>
        <v>0</v>
      </c>
    </row>
    <row r="32" spans="1:7" ht="25.5" x14ac:dyDescent="0.25">
      <c r="A32" s="13">
        <f t="shared" si="0"/>
        <v>25</v>
      </c>
      <c r="B32" s="13" t="s">
        <v>33</v>
      </c>
      <c r="C32" s="14" t="s">
        <v>34</v>
      </c>
      <c r="D32" s="13" t="s">
        <v>5</v>
      </c>
      <c r="E32" s="62">
        <v>320</v>
      </c>
      <c r="F32" s="62"/>
      <c r="G32" s="62">
        <f t="shared" si="3"/>
        <v>0</v>
      </c>
    </row>
    <row r="33" spans="1:7" ht="38.25" x14ac:dyDescent="0.25">
      <c r="A33" s="13">
        <f t="shared" si="0"/>
        <v>26</v>
      </c>
      <c r="B33" s="13" t="s">
        <v>33</v>
      </c>
      <c r="C33" s="14" t="s">
        <v>35</v>
      </c>
      <c r="D33" s="13" t="s">
        <v>5</v>
      </c>
      <c r="E33" s="62">
        <v>5325</v>
      </c>
      <c r="F33" s="62"/>
      <c r="G33" s="62">
        <f t="shared" si="3"/>
        <v>0</v>
      </c>
    </row>
    <row r="34" spans="1:7" ht="25.5" x14ac:dyDescent="0.25">
      <c r="A34" s="13">
        <f t="shared" si="0"/>
        <v>27</v>
      </c>
      <c r="B34" s="13" t="s">
        <v>33</v>
      </c>
      <c r="C34" s="14" t="s">
        <v>36</v>
      </c>
      <c r="D34" s="13" t="s">
        <v>5</v>
      </c>
      <c r="E34" s="62">
        <v>24580</v>
      </c>
      <c r="F34" s="62"/>
      <c r="G34" s="62">
        <f t="shared" si="3"/>
        <v>0</v>
      </c>
    </row>
    <row r="35" spans="1:7" ht="25.5" x14ac:dyDescent="0.25">
      <c r="A35" s="13">
        <f t="shared" si="0"/>
        <v>28</v>
      </c>
      <c r="B35" s="13" t="s">
        <v>37</v>
      </c>
      <c r="C35" s="14" t="s">
        <v>38</v>
      </c>
      <c r="D35" s="13" t="s">
        <v>8</v>
      </c>
      <c r="E35" s="62">
        <v>3662.98</v>
      </c>
      <c r="F35" s="62"/>
      <c r="G35" s="62">
        <f t="shared" si="3"/>
        <v>0</v>
      </c>
    </row>
    <row r="36" spans="1:7" s="4" customFormat="1" ht="24.95" customHeight="1" x14ac:dyDescent="0.25">
      <c r="A36" s="1"/>
      <c r="B36" s="85" t="s">
        <v>39</v>
      </c>
      <c r="C36" s="83"/>
      <c r="D36" s="83"/>
      <c r="E36" s="83"/>
      <c r="F36" s="83"/>
      <c r="G36" s="84"/>
    </row>
    <row r="37" spans="1:7" ht="38.25" x14ac:dyDescent="0.25">
      <c r="A37" s="13">
        <f>A35+1</f>
        <v>29</v>
      </c>
      <c r="B37" s="13" t="s">
        <v>40</v>
      </c>
      <c r="C37" s="14" t="s">
        <v>41</v>
      </c>
      <c r="D37" s="13" t="s">
        <v>8</v>
      </c>
      <c r="E37" s="62">
        <v>817.4</v>
      </c>
      <c r="F37" s="62"/>
      <c r="G37" s="62">
        <f t="shared" si="3"/>
        <v>0</v>
      </c>
    </row>
    <row r="38" spans="1:7" ht="38.25" x14ac:dyDescent="0.25">
      <c r="A38" s="13">
        <f t="shared" si="0"/>
        <v>30</v>
      </c>
      <c r="B38" s="13" t="s">
        <v>40</v>
      </c>
      <c r="C38" s="14" t="s">
        <v>42</v>
      </c>
      <c r="D38" s="13" t="s">
        <v>8</v>
      </c>
      <c r="E38" s="62">
        <v>1317.54</v>
      </c>
      <c r="F38" s="62"/>
      <c r="G38" s="62">
        <f t="shared" ref="G38:G58" si="4">ROUND(E38*F38,2)</f>
        <v>0</v>
      </c>
    </row>
    <row r="39" spans="1:7" ht="25.5" x14ac:dyDescent="0.25">
      <c r="A39" s="13">
        <f t="shared" si="0"/>
        <v>31</v>
      </c>
      <c r="B39" s="13" t="s">
        <v>40</v>
      </c>
      <c r="C39" s="14" t="s">
        <v>43</v>
      </c>
      <c r="D39" s="13" t="s">
        <v>8</v>
      </c>
      <c r="E39" s="62">
        <v>3948.3</v>
      </c>
      <c r="F39" s="62"/>
      <c r="G39" s="62">
        <f t="shared" si="4"/>
        <v>0</v>
      </c>
    </row>
    <row r="40" spans="1:7" ht="25.5" x14ac:dyDescent="0.25">
      <c r="A40" s="13">
        <f t="shared" si="0"/>
        <v>32</v>
      </c>
      <c r="B40" s="13" t="s">
        <v>40</v>
      </c>
      <c r="C40" s="14" t="s">
        <v>44</v>
      </c>
      <c r="D40" s="13" t="s">
        <v>8</v>
      </c>
      <c r="E40" s="62">
        <v>240.28</v>
      </c>
      <c r="F40" s="62"/>
      <c r="G40" s="62">
        <f t="shared" si="4"/>
        <v>0</v>
      </c>
    </row>
    <row r="41" spans="1:7" ht="25.5" x14ac:dyDescent="0.25">
      <c r="A41" s="13">
        <f t="shared" si="0"/>
        <v>33</v>
      </c>
      <c r="B41" s="13" t="s">
        <v>45</v>
      </c>
      <c r="C41" s="14" t="s">
        <v>46</v>
      </c>
      <c r="D41" s="13" t="s">
        <v>8</v>
      </c>
      <c r="E41" s="62">
        <v>336.74</v>
      </c>
      <c r="F41" s="62"/>
      <c r="G41" s="62">
        <f t="shared" si="4"/>
        <v>0</v>
      </c>
    </row>
    <row r="42" spans="1:7" ht="38.25" x14ac:dyDescent="0.25">
      <c r="A42" s="13">
        <f t="shared" si="0"/>
        <v>34</v>
      </c>
      <c r="B42" s="13" t="s">
        <v>47</v>
      </c>
      <c r="C42" s="14" t="s">
        <v>48</v>
      </c>
      <c r="D42" s="13" t="s">
        <v>8</v>
      </c>
      <c r="E42" s="62">
        <v>3442.08</v>
      </c>
      <c r="F42" s="62"/>
      <c r="G42" s="62">
        <f t="shared" si="4"/>
        <v>0</v>
      </c>
    </row>
    <row r="43" spans="1:7" ht="38.25" x14ac:dyDescent="0.25">
      <c r="A43" s="13">
        <f t="shared" si="0"/>
        <v>35</v>
      </c>
      <c r="B43" s="13" t="s">
        <v>47</v>
      </c>
      <c r="C43" s="14" t="s">
        <v>49</v>
      </c>
      <c r="D43" s="13" t="s">
        <v>8</v>
      </c>
      <c r="E43" s="62">
        <v>1244.5</v>
      </c>
      <c r="F43" s="62"/>
      <c r="G43" s="62">
        <f t="shared" si="4"/>
        <v>0</v>
      </c>
    </row>
    <row r="44" spans="1:7" ht="38.25" x14ac:dyDescent="0.25">
      <c r="A44" s="13">
        <f t="shared" si="0"/>
        <v>36</v>
      </c>
      <c r="B44" s="13" t="s">
        <v>47</v>
      </c>
      <c r="C44" s="14" t="s">
        <v>50</v>
      </c>
      <c r="D44" s="13" t="s">
        <v>8</v>
      </c>
      <c r="E44" s="62">
        <v>4686.58</v>
      </c>
      <c r="F44" s="62"/>
      <c r="G44" s="62">
        <f t="shared" si="4"/>
        <v>0</v>
      </c>
    </row>
    <row r="45" spans="1:7" ht="25.5" x14ac:dyDescent="0.25">
      <c r="A45" s="13">
        <f t="shared" si="0"/>
        <v>37</v>
      </c>
      <c r="B45" s="13" t="s">
        <v>51</v>
      </c>
      <c r="C45" s="14" t="s">
        <v>52</v>
      </c>
      <c r="D45" s="13" t="s">
        <v>8</v>
      </c>
      <c r="E45" s="62">
        <v>2956.69</v>
      </c>
      <c r="F45" s="62"/>
      <c r="G45" s="62">
        <f t="shared" si="4"/>
        <v>0</v>
      </c>
    </row>
    <row r="46" spans="1:7" ht="25.5" x14ac:dyDescent="0.25">
      <c r="A46" s="13">
        <f t="shared" si="0"/>
        <v>38</v>
      </c>
      <c r="B46" s="13" t="s">
        <v>40</v>
      </c>
      <c r="C46" s="14" t="s">
        <v>53</v>
      </c>
      <c r="D46" s="13" t="s">
        <v>8</v>
      </c>
      <c r="E46" s="62">
        <v>288.3</v>
      </c>
      <c r="F46" s="62"/>
      <c r="G46" s="62">
        <f t="shared" si="4"/>
        <v>0</v>
      </c>
    </row>
    <row r="47" spans="1:7" ht="25.5" x14ac:dyDescent="0.25">
      <c r="A47" s="13">
        <f t="shared" si="0"/>
        <v>39</v>
      </c>
      <c r="B47" s="13" t="s">
        <v>54</v>
      </c>
      <c r="C47" s="14" t="s">
        <v>55</v>
      </c>
      <c r="D47" s="13" t="s">
        <v>8</v>
      </c>
      <c r="E47" s="62">
        <v>3024.74</v>
      </c>
      <c r="F47" s="62"/>
      <c r="G47" s="62">
        <f t="shared" si="4"/>
        <v>0</v>
      </c>
    </row>
    <row r="48" spans="1:7" ht="25.5" x14ac:dyDescent="0.25">
      <c r="A48" s="13">
        <f t="shared" si="0"/>
        <v>40</v>
      </c>
      <c r="B48" s="13" t="s">
        <v>54</v>
      </c>
      <c r="C48" s="14" t="s">
        <v>56</v>
      </c>
      <c r="D48" s="13" t="s">
        <v>8</v>
      </c>
      <c r="E48" s="62">
        <v>544.69000000000005</v>
      </c>
      <c r="F48" s="62"/>
      <c r="G48" s="62">
        <f t="shared" si="4"/>
        <v>0</v>
      </c>
    </row>
    <row r="49" spans="1:7" ht="25.5" x14ac:dyDescent="0.25">
      <c r="A49" s="13">
        <f t="shared" si="0"/>
        <v>41</v>
      </c>
      <c r="B49" s="13" t="s">
        <v>57</v>
      </c>
      <c r="C49" s="14" t="s">
        <v>58</v>
      </c>
      <c r="D49" s="13" t="s">
        <v>8</v>
      </c>
      <c r="E49" s="62">
        <v>3948.3</v>
      </c>
      <c r="F49" s="62"/>
      <c r="G49" s="62">
        <f t="shared" si="4"/>
        <v>0</v>
      </c>
    </row>
    <row r="50" spans="1:7" ht="25.5" x14ac:dyDescent="0.25">
      <c r="A50" s="13">
        <f t="shared" si="0"/>
        <v>42</v>
      </c>
      <c r="B50" s="13" t="s">
        <v>57</v>
      </c>
      <c r="C50" s="14" t="s">
        <v>59</v>
      </c>
      <c r="D50" s="13" t="s">
        <v>8</v>
      </c>
      <c r="E50" s="62">
        <v>6526.12</v>
      </c>
      <c r="F50" s="62"/>
      <c r="G50" s="62">
        <f t="shared" si="4"/>
        <v>0</v>
      </c>
    </row>
    <row r="51" spans="1:7" x14ac:dyDescent="0.25">
      <c r="A51" s="13">
        <f t="shared" si="0"/>
        <v>43</v>
      </c>
      <c r="B51" s="13" t="s">
        <v>57</v>
      </c>
      <c r="C51" s="14" t="s">
        <v>60</v>
      </c>
      <c r="D51" s="13" t="s">
        <v>8</v>
      </c>
      <c r="E51" s="62">
        <v>10474.42</v>
      </c>
      <c r="F51" s="62"/>
      <c r="G51" s="62">
        <f t="shared" si="4"/>
        <v>0</v>
      </c>
    </row>
    <row r="52" spans="1:7" ht="25.5" x14ac:dyDescent="0.25">
      <c r="A52" s="13">
        <f t="shared" si="0"/>
        <v>44</v>
      </c>
      <c r="B52" s="13" t="s">
        <v>61</v>
      </c>
      <c r="C52" s="14" t="s">
        <v>62</v>
      </c>
      <c r="D52" s="13" t="s">
        <v>10</v>
      </c>
      <c r="E52" s="62">
        <v>853</v>
      </c>
      <c r="F52" s="62"/>
      <c r="G52" s="62">
        <f t="shared" si="4"/>
        <v>0</v>
      </c>
    </row>
    <row r="53" spans="1:7" ht="25.5" x14ac:dyDescent="0.25">
      <c r="A53" s="13">
        <f t="shared" si="0"/>
        <v>45</v>
      </c>
      <c r="B53" s="13" t="s">
        <v>63</v>
      </c>
      <c r="C53" s="14" t="s">
        <v>64</v>
      </c>
      <c r="D53" s="13" t="s">
        <v>8</v>
      </c>
      <c r="E53" s="62">
        <v>664.88</v>
      </c>
      <c r="F53" s="62"/>
      <c r="G53" s="62">
        <f t="shared" si="4"/>
        <v>0</v>
      </c>
    </row>
    <row r="54" spans="1:7" ht="25.5" x14ac:dyDescent="0.25">
      <c r="A54" s="13">
        <f t="shared" si="0"/>
        <v>46</v>
      </c>
      <c r="B54" s="13" t="s">
        <v>61</v>
      </c>
      <c r="C54" s="14" t="s">
        <v>65</v>
      </c>
      <c r="D54" s="13" t="s">
        <v>8</v>
      </c>
      <c r="E54" s="62">
        <v>2858.65</v>
      </c>
      <c r="F54" s="62"/>
      <c r="G54" s="62">
        <f t="shared" si="4"/>
        <v>0</v>
      </c>
    </row>
    <row r="55" spans="1:7" ht="38.25" x14ac:dyDescent="0.25">
      <c r="A55" s="13">
        <f t="shared" si="0"/>
        <v>47</v>
      </c>
      <c r="B55" s="13" t="s">
        <v>66</v>
      </c>
      <c r="C55" s="14" t="s">
        <v>67</v>
      </c>
      <c r="D55" s="13" t="s">
        <v>8</v>
      </c>
      <c r="E55" s="62">
        <v>160.69999999999999</v>
      </c>
      <c r="F55" s="62"/>
      <c r="G55" s="62">
        <f t="shared" si="4"/>
        <v>0</v>
      </c>
    </row>
    <row r="56" spans="1:7" ht="30.2" customHeight="1" x14ac:dyDescent="0.25">
      <c r="A56" s="13">
        <f t="shared" si="0"/>
        <v>48</v>
      </c>
      <c r="B56" s="13" t="s">
        <v>68</v>
      </c>
      <c r="C56" s="14" t="s">
        <v>69</v>
      </c>
      <c r="D56" s="13" t="s">
        <v>8</v>
      </c>
      <c r="E56" s="62">
        <v>44.6</v>
      </c>
      <c r="F56" s="62"/>
      <c r="G56" s="62">
        <f t="shared" si="4"/>
        <v>0</v>
      </c>
    </row>
    <row r="57" spans="1:7" s="4" customFormat="1" ht="24.95" customHeight="1" x14ac:dyDescent="0.25">
      <c r="A57" s="1"/>
      <c r="B57" s="85" t="s">
        <v>70</v>
      </c>
      <c r="C57" s="83"/>
      <c r="D57" s="83"/>
      <c r="E57" s="83"/>
      <c r="F57" s="83"/>
      <c r="G57" s="84"/>
    </row>
    <row r="58" spans="1:7" ht="25.5" x14ac:dyDescent="0.25">
      <c r="A58" s="13">
        <f>A56+1</f>
        <v>49</v>
      </c>
      <c r="B58" s="13" t="s">
        <v>68</v>
      </c>
      <c r="C58" s="14" t="s">
        <v>71</v>
      </c>
      <c r="D58" s="13" t="s">
        <v>8</v>
      </c>
      <c r="E58" s="62">
        <v>951.3</v>
      </c>
      <c r="F58" s="62"/>
      <c r="G58" s="62">
        <f t="shared" si="4"/>
        <v>0</v>
      </c>
    </row>
    <row r="59" spans="1:7" ht="25.5" x14ac:dyDescent="0.25">
      <c r="A59" s="13">
        <f t="shared" si="0"/>
        <v>50</v>
      </c>
      <c r="B59" s="13" t="s">
        <v>72</v>
      </c>
      <c r="C59" s="14" t="s">
        <v>73</v>
      </c>
      <c r="D59" s="13" t="s">
        <v>8</v>
      </c>
      <c r="E59" s="62">
        <v>951.3</v>
      </c>
      <c r="F59" s="62"/>
      <c r="G59" s="62">
        <f t="shared" ref="G59:G62" si="5">ROUND(E59*F59,2)</f>
        <v>0</v>
      </c>
    </row>
    <row r="60" spans="1:7" ht="25.5" x14ac:dyDescent="0.25">
      <c r="A60" s="13">
        <f>A59+1</f>
        <v>51</v>
      </c>
      <c r="B60" s="13" t="s">
        <v>40</v>
      </c>
      <c r="C60" s="14" t="s">
        <v>74</v>
      </c>
      <c r="D60" s="13" t="s">
        <v>8</v>
      </c>
      <c r="E60" s="62">
        <v>951.3</v>
      </c>
      <c r="F60" s="62"/>
      <c r="G60" s="62">
        <f t="shared" si="5"/>
        <v>0</v>
      </c>
    </row>
    <row r="61" spans="1:7" x14ac:dyDescent="0.25">
      <c r="A61" s="13"/>
      <c r="B61" s="85" t="s">
        <v>75</v>
      </c>
      <c r="C61" s="83"/>
      <c r="D61" s="83"/>
      <c r="E61" s="83"/>
      <c r="F61" s="83"/>
      <c r="G61" s="84"/>
    </row>
    <row r="62" spans="1:7" ht="25.5" x14ac:dyDescent="0.25">
      <c r="A62" s="13">
        <f>A60+1</f>
        <v>52</v>
      </c>
      <c r="B62" s="13" t="s">
        <v>76</v>
      </c>
      <c r="C62" s="14" t="s">
        <v>77</v>
      </c>
      <c r="D62" s="13" t="s">
        <v>8</v>
      </c>
      <c r="E62" s="62">
        <v>1820</v>
      </c>
      <c r="F62" s="62"/>
      <c r="G62" s="62">
        <f t="shared" si="5"/>
        <v>0</v>
      </c>
    </row>
    <row r="63" spans="1:7" ht="38.25" x14ac:dyDescent="0.25">
      <c r="A63" s="13">
        <f t="shared" si="0"/>
        <v>53</v>
      </c>
      <c r="B63" s="13" t="s">
        <v>78</v>
      </c>
      <c r="C63" s="14" t="s">
        <v>79</v>
      </c>
      <c r="D63" s="13" t="s">
        <v>8</v>
      </c>
      <c r="E63" s="62">
        <v>68.5</v>
      </c>
      <c r="F63" s="62"/>
      <c r="G63" s="62">
        <f t="shared" ref="G63:G73" si="6">ROUND(E63*F63,2)</f>
        <v>0</v>
      </c>
    </row>
    <row r="64" spans="1:7" ht="25.5" x14ac:dyDescent="0.25">
      <c r="A64" s="13">
        <f t="shared" si="0"/>
        <v>54</v>
      </c>
      <c r="B64" s="13" t="s">
        <v>80</v>
      </c>
      <c r="C64" s="14" t="s">
        <v>81</v>
      </c>
      <c r="D64" s="13" t="s">
        <v>8</v>
      </c>
      <c r="E64" s="62">
        <v>6715.1</v>
      </c>
      <c r="F64" s="62"/>
      <c r="G64" s="62">
        <f t="shared" si="6"/>
        <v>0</v>
      </c>
    </row>
    <row r="65" spans="1:7" ht="25.5" x14ac:dyDescent="0.25">
      <c r="A65" s="13">
        <f t="shared" si="0"/>
        <v>55</v>
      </c>
      <c r="B65" s="13" t="s">
        <v>80</v>
      </c>
      <c r="C65" s="14" t="s">
        <v>82</v>
      </c>
      <c r="D65" s="13" t="s">
        <v>8</v>
      </c>
      <c r="E65" s="62">
        <v>1938.2</v>
      </c>
      <c r="F65" s="62"/>
      <c r="G65" s="62">
        <f t="shared" si="6"/>
        <v>0</v>
      </c>
    </row>
    <row r="66" spans="1:7" x14ac:dyDescent="0.25">
      <c r="A66" s="13">
        <f t="shared" si="0"/>
        <v>56</v>
      </c>
      <c r="B66" s="13" t="s">
        <v>80</v>
      </c>
      <c r="C66" s="14" t="s">
        <v>83</v>
      </c>
      <c r="D66" s="13" t="s">
        <v>8</v>
      </c>
      <c r="E66" s="62">
        <v>2695</v>
      </c>
      <c r="F66" s="62"/>
      <c r="G66" s="62">
        <f t="shared" si="6"/>
        <v>0</v>
      </c>
    </row>
    <row r="67" spans="1:7" x14ac:dyDescent="0.25">
      <c r="A67" s="13">
        <f t="shared" si="0"/>
        <v>57</v>
      </c>
      <c r="B67" s="13" t="s">
        <v>274</v>
      </c>
      <c r="C67" s="14" t="s">
        <v>486</v>
      </c>
      <c r="D67" s="13" t="s">
        <v>8</v>
      </c>
      <c r="E67" s="62">
        <v>8653.2999999999993</v>
      </c>
      <c r="F67" s="62"/>
      <c r="G67" s="62">
        <f t="shared" si="6"/>
        <v>0</v>
      </c>
    </row>
    <row r="68" spans="1:7" s="4" customFormat="1" ht="15.75" customHeight="1" x14ac:dyDescent="0.25">
      <c r="A68" s="1"/>
      <c r="B68" s="85" t="s">
        <v>84</v>
      </c>
      <c r="C68" s="83"/>
      <c r="D68" s="83"/>
      <c r="E68" s="83"/>
      <c r="F68" s="83"/>
      <c r="G68" s="84"/>
    </row>
    <row r="69" spans="1:7" ht="18" customHeight="1" x14ac:dyDescent="0.25">
      <c r="A69" s="13">
        <v>58</v>
      </c>
      <c r="B69" s="13" t="s">
        <v>85</v>
      </c>
      <c r="C69" s="14" t="s">
        <v>86</v>
      </c>
      <c r="D69" s="13" t="s">
        <v>87</v>
      </c>
      <c r="E69" s="62">
        <v>4</v>
      </c>
      <c r="F69" s="62"/>
      <c r="G69" s="62">
        <f t="shared" si="6"/>
        <v>0</v>
      </c>
    </row>
    <row r="70" spans="1:7" s="4" customFormat="1" ht="17.45" customHeight="1" x14ac:dyDescent="0.25">
      <c r="A70" s="1"/>
      <c r="B70" s="85" t="s">
        <v>88</v>
      </c>
      <c r="C70" s="83"/>
      <c r="D70" s="83"/>
      <c r="E70" s="83"/>
      <c r="F70" s="83"/>
      <c r="G70" s="84"/>
    </row>
    <row r="71" spans="1:7" x14ac:dyDescent="0.25">
      <c r="A71" s="13">
        <f>A69+1</f>
        <v>59</v>
      </c>
      <c r="B71" s="13" t="s">
        <v>89</v>
      </c>
      <c r="C71" s="14" t="s">
        <v>90</v>
      </c>
      <c r="D71" s="13" t="s">
        <v>8</v>
      </c>
      <c r="E71" s="62">
        <v>1185</v>
      </c>
      <c r="F71" s="62"/>
      <c r="G71" s="62">
        <f t="shared" si="6"/>
        <v>0</v>
      </c>
    </row>
    <row r="72" spans="1:7" x14ac:dyDescent="0.25">
      <c r="A72" s="13">
        <f t="shared" ref="A72:A73" si="7">A71+1</f>
        <v>60</v>
      </c>
      <c r="B72" s="13" t="s">
        <v>78</v>
      </c>
      <c r="C72" s="14" t="s">
        <v>91</v>
      </c>
      <c r="D72" s="13" t="s">
        <v>8</v>
      </c>
      <c r="E72" s="62">
        <v>3932.5</v>
      </c>
      <c r="F72" s="62"/>
      <c r="G72" s="62">
        <f t="shared" si="6"/>
        <v>0</v>
      </c>
    </row>
    <row r="73" spans="1:7" ht="25.5" x14ac:dyDescent="0.25">
      <c r="A73" s="13">
        <f t="shared" si="7"/>
        <v>61</v>
      </c>
      <c r="B73" s="13" t="s">
        <v>78</v>
      </c>
      <c r="C73" s="14" t="s">
        <v>93</v>
      </c>
      <c r="D73" s="13" t="s">
        <v>8</v>
      </c>
      <c r="E73" s="62">
        <v>695.4</v>
      </c>
      <c r="F73" s="62"/>
      <c r="G73" s="62">
        <f t="shared" si="6"/>
        <v>0</v>
      </c>
    </row>
    <row r="74" spans="1:7" ht="15" customHeight="1" x14ac:dyDescent="0.25">
      <c r="A74" s="81" t="s">
        <v>451</v>
      </c>
      <c r="B74" s="81"/>
      <c r="C74" s="81"/>
      <c r="D74" s="81"/>
      <c r="E74" s="81"/>
      <c r="F74" s="81"/>
      <c r="G74" s="63">
        <f>SUM(G5:G73)</f>
        <v>0</v>
      </c>
    </row>
    <row r="75" spans="1:7" x14ac:dyDescent="0.25">
      <c r="A75" s="12"/>
    </row>
  </sheetData>
  <mergeCells count="11">
    <mergeCell ref="A74:F74"/>
    <mergeCell ref="A1:G1"/>
    <mergeCell ref="B4:G4"/>
    <mergeCell ref="B8:G8"/>
    <mergeCell ref="B21:G21"/>
    <mergeCell ref="B70:G70"/>
    <mergeCell ref="B29:G29"/>
    <mergeCell ref="B36:G36"/>
    <mergeCell ref="B57:G57"/>
    <mergeCell ref="B61:G61"/>
    <mergeCell ref="B68:G68"/>
  </mergeCells>
  <conditionalFormatting sqref="G5:G7 G9:G20 G22:G28 G30:G35 G37:G56 G58:G60 G69 G71:G74 G62:G67">
    <cfRule type="cellIs" dxfId="10" priority="2" operator="equal">
      <formula>0</formula>
    </cfRule>
  </conditionalFormatting>
  <pageMargins left="0.70866141732283472" right="0.59055118110236227" top="0.98425196850393704" bottom="0.78740157480314965" header="0.31496062992125984" footer="0.31496062992125984"/>
  <pageSetup paperSize="9" scale="80" orientation="portrait" r:id="rId1"/>
  <headerFooter>
    <oddHeader>&amp;L&amp;"Arial Narrow,Kursywa"&amp;8ROZBUDOWA ULICY ŚLĘZOUJŚCIE WE WROCŁAWIU NA ODCINKU OD ULICY POTOKOWEJ DO ZABUDOWY&amp;C
&amp;"Arial Narrow,Pogrubiony"&amp;12KOSZTORYS OFERTOWY</oddHeader>
    <oddFooter>&amp;R&amp;"Arial Narrow,Normalny"&amp;9&amp;P/&amp;N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0"/>
  <sheetViews>
    <sheetView topLeftCell="A16" zoomScaleNormal="100" zoomScaleSheetLayoutView="130" workbookViewId="0">
      <selection activeCell="E23" sqref="E23"/>
    </sheetView>
  </sheetViews>
  <sheetFormatPr defaultRowHeight="15" x14ac:dyDescent="0.25"/>
  <cols>
    <col min="1" max="1" width="5.7109375" style="7" customWidth="1"/>
    <col min="2" max="2" width="12.140625" style="7" customWidth="1"/>
    <col min="3" max="3" width="37.140625" style="8" customWidth="1"/>
    <col min="4" max="4" width="9.140625" style="7"/>
    <col min="5" max="5" width="14" style="7" customWidth="1"/>
    <col min="6" max="6" width="13.28515625" style="7" customWidth="1"/>
    <col min="7" max="7" width="15" style="7" customWidth="1"/>
  </cols>
  <sheetData>
    <row r="1" spans="1:7" ht="21.2" customHeight="1" x14ac:dyDescent="0.25">
      <c r="A1" s="86" t="s">
        <v>417</v>
      </c>
      <c r="B1" s="86"/>
      <c r="C1" s="86"/>
      <c r="D1" s="86"/>
      <c r="E1" s="86"/>
      <c r="F1" s="86"/>
      <c r="G1" s="86"/>
    </row>
    <row r="3" spans="1:7" x14ac:dyDescent="0.25">
      <c r="A3" s="1" t="s">
        <v>0</v>
      </c>
      <c r="B3" s="1" t="s">
        <v>449</v>
      </c>
      <c r="C3" s="1" t="s">
        <v>450</v>
      </c>
      <c r="D3" s="1" t="s">
        <v>447</v>
      </c>
      <c r="E3" s="2" t="s">
        <v>448</v>
      </c>
      <c r="F3" s="2" t="s">
        <v>415</v>
      </c>
      <c r="G3" s="2" t="s">
        <v>94</v>
      </c>
    </row>
    <row r="4" spans="1:7" s="4" customFormat="1" ht="16.5" customHeight="1" x14ac:dyDescent="0.25">
      <c r="A4" s="1"/>
      <c r="B4" s="90" t="s">
        <v>109</v>
      </c>
      <c r="C4" s="91"/>
      <c r="D4" s="91"/>
      <c r="E4" s="91"/>
      <c r="F4" s="91"/>
      <c r="G4" s="92"/>
    </row>
    <row r="5" spans="1:7" ht="25.5" x14ac:dyDescent="0.25">
      <c r="A5" s="13">
        <v>1</v>
      </c>
      <c r="B5" s="13" t="s">
        <v>7</v>
      </c>
      <c r="C5" s="15" t="s">
        <v>110</v>
      </c>
      <c r="D5" s="13" t="s">
        <v>16</v>
      </c>
      <c r="E5" s="62">
        <v>10</v>
      </c>
      <c r="F5" s="62"/>
      <c r="G5" s="62">
        <f>ROUND(E5*F5,2)</f>
        <v>0</v>
      </c>
    </row>
    <row r="6" spans="1:7" x14ac:dyDescent="0.25">
      <c r="A6" s="13">
        <f>A5+1</f>
        <v>2</v>
      </c>
      <c r="B6" s="13" t="s">
        <v>111</v>
      </c>
      <c r="C6" s="15" t="s">
        <v>112</v>
      </c>
      <c r="D6" s="13" t="s">
        <v>5</v>
      </c>
      <c r="E6" s="62">
        <v>124.35</v>
      </c>
      <c r="F6" s="62"/>
      <c r="G6" s="62">
        <f t="shared" ref="G6:G11" si="0">ROUND(E6*F6,2)</f>
        <v>0</v>
      </c>
    </row>
    <row r="7" spans="1:7" ht="38.25" x14ac:dyDescent="0.25">
      <c r="A7" s="13">
        <f t="shared" ref="A7:A37" si="1">A6+1</f>
        <v>3</v>
      </c>
      <c r="B7" s="13" t="s">
        <v>111</v>
      </c>
      <c r="C7" s="15" t="s">
        <v>113</v>
      </c>
      <c r="D7" s="13" t="s">
        <v>5</v>
      </c>
      <c r="E7" s="62">
        <v>124.35</v>
      </c>
      <c r="F7" s="62"/>
      <c r="G7" s="62">
        <f t="shared" si="0"/>
        <v>0</v>
      </c>
    </row>
    <row r="8" spans="1:7" x14ac:dyDescent="0.25">
      <c r="A8" s="13">
        <f t="shared" si="1"/>
        <v>4</v>
      </c>
      <c r="B8" s="13" t="s">
        <v>111</v>
      </c>
      <c r="C8" s="15" t="s">
        <v>114</v>
      </c>
      <c r="D8" s="13" t="s">
        <v>5</v>
      </c>
      <c r="E8" s="62">
        <v>124.35</v>
      </c>
      <c r="F8" s="62"/>
      <c r="G8" s="62">
        <f t="shared" si="0"/>
        <v>0</v>
      </c>
    </row>
    <row r="9" spans="1:7" ht="38.25" x14ac:dyDescent="0.25">
      <c r="A9" s="13">
        <f t="shared" si="1"/>
        <v>5</v>
      </c>
      <c r="B9" s="13" t="s">
        <v>111</v>
      </c>
      <c r="C9" s="15" t="s">
        <v>115</v>
      </c>
      <c r="D9" s="13" t="s">
        <v>16</v>
      </c>
      <c r="E9" s="62">
        <v>10</v>
      </c>
      <c r="F9" s="62"/>
      <c r="G9" s="62">
        <f t="shared" si="0"/>
        <v>0</v>
      </c>
    </row>
    <row r="10" spans="1:7" s="4" customFormat="1" ht="16.5" customHeight="1" x14ac:dyDescent="0.25">
      <c r="A10" s="1"/>
      <c r="B10" s="90" t="s">
        <v>116</v>
      </c>
      <c r="C10" s="91"/>
      <c r="D10" s="91"/>
      <c r="E10" s="91"/>
      <c r="F10" s="91"/>
      <c r="G10" s="92"/>
    </row>
    <row r="11" spans="1:7" x14ac:dyDescent="0.25">
      <c r="A11" s="13">
        <f>A9+1</f>
        <v>6</v>
      </c>
      <c r="B11" s="13" t="s">
        <v>31</v>
      </c>
      <c r="C11" s="15" t="s">
        <v>117</v>
      </c>
      <c r="D11" s="13" t="s">
        <v>5</v>
      </c>
      <c r="E11" s="62">
        <v>720</v>
      </c>
      <c r="F11" s="62"/>
      <c r="G11" s="62">
        <f t="shared" si="0"/>
        <v>0</v>
      </c>
    </row>
    <row r="12" spans="1:7" ht="25.5" x14ac:dyDescent="0.25">
      <c r="A12" s="13">
        <f t="shared" si="1"/>
        <v>7</v>
      </c>
      <c r="B12" s="13" t="s">
        <v>118</v>
      </c>
      <c r="C12" s="15" t="s">
        <v>119</v>
      </c>
      <c r="D12" s="13" t="s">
        <v>5</v>
      </c>
      <c r="E12" s="62">
        <v>12.2</v>
      </c>
      <c r="F12" s="62"/>
      <c r="G12" s="62">
        <f t="shared" ref="G12:G15" si="2">ROUND(E12*F12,2)</f>
        <v>0</v>
      </c>
    </row>
    <row r="13" spans="1:7" ht="25.5" x14ac:dyDescent="0.25">
      <c r="A13" s="13">
        <f t="shared" si="1"/>
        <v>8</v>
      </c>
      <c r="B13" s="13" t="s">
        <v>120</v>
      </c>
      <c r="C13" s="15" t="s">
        <v>121</v>
      </c>
      <c r="D13" s="13" t="s">
        <v>5</v>
      </c>
      <c r="E13" s="62">
        <v>29.8</v>
      </c>
      <c r="F13" s="62"/>
      <c r="G13" s="62">
        <f t="shared" si="2"/>
        <v>0</v>
      </c>
    </row>
    <row r="14" spans="1:7" ht="25.5" x14ac:dyDescent="0.25">
      <c r="A14" s="13">
        <f t="shared" si="1"/>
        <v>9</v>
      </c>
      <c r="B14" s="13" t="s">
        <v>122</v>
      </c>
      <c r="C14" s="15" t="s">
        <v>123</v>
      </c>
      <c r="D14" s="13" t="s">
        <v>16</v>
      </c>
      <c r="E14" s="62">
        <v>0.59</v>
      </c>
      <c r="F14" s="62"/>
      <c r="G14" s="62">
        <f t="shared" si="2"/>
        <v>0</v>
      </c>
    </row>
    <row r="15" spans="1:7" x14ac:dyDescent="0.25">
      <c r="A15" s="13">
        <f t="shared" si="1"/>
        <v>10</v>
      </c>
      <c r="B15" s="13" t="s">
        <v>45</v>
      </c>
      <c r="C15" s="15" t="s">
        <v>124</v>
      </c>
      <c r="D15" s="13" t="s">
        <v>5</v>
      </c>
      <c r="E15" s="62">
        <v>6</v>
      </c>
      <c r="F15" s="62"/>
      <c r="G15" s="62">
        <f t="shared" si="2"/>
        <v>0</v>
      </c>
    </row>
    <row r="16" spans="1:7" s="4" customFormat="1" ht="18.75" customHeight="1" x14ac:dyDescent="0.25">
      <c r="A16" s="1"/>
      <c r="B16" s="90" t="s">
        <v>125</v>
      </c>
      <c r="C16" s="91"/>
      <c r="D16" s="91"/>
      <c r="E16" s="91"/>
      <c r="F16" s="91"/>
      <c r="G16" s="92"/>
    </row>
    <row r="17" spans="1:7" ht="25.5" x14ac:dyDescent="0.25">
      <c r="A17" s="13">
        <f>A15+1</f>
        <v>11</v>
      </c>
      <c r="B17" s="13" t="s">
        <v>126</v>
      </c>
      <c r="C17" s="15" t="s">
        <v>127</v>
      </c>
      <c r="D17" s="13" t="s">
        <v>5</v>
      </c>
      <c r="E17" s="62">
        <v>55.23</v>
      </c>
      <c r="F17" s="62"/>
      <c r="G17" s="62">
        <f t="shared" ref="G17" si="3">ROUND(E17*F17,2)</f>
        <v>0</v>
      </c>
    </row>
    <row r="18" spans="1:7" x14ac:dyDescent="0.25">
      <c r="A18" s="13">
        <f t="shared" si="1"/>
        <v>12</v>
      </c>
      <c r="B18" s="13" t="s">
        <v>122</v>
      </c>
      <c r="C18" s="15" t="s">
        <v>128</v>
      </c>
      <c r="D18" s="13" t="s">
        <v>16</v>
      </c>
      <c r="E18" s="62">
        <v>9.2899999999999991</v>
      </c>
      <c r="F18" s="62"/>
      <c r="G18" s="62">
        <f t="shared" ref="G18" si="4">ROUND(E18*F18,2)</f>
        <v>0</v>
      </c>
    </row>
    <row r="19" spans="1:7" s="4" customFormat="1" ht="15" customHeight="1" x14ac:dyDescent="0.25">
      <c r="A19" s="1"/>
      <c r="B19" s="90" t="s">
        <v>129</v>
      </c>
      <c r="C19" s="91"/>
      <c r="D19" s="91"/>
      <c r="E19" s="91"/>
      <c r="F19" s="91"/>
      <c r="G19" s="92"/>
    </row>
    <row r="20" spans="1:7" ht="25.5" x14ac:dyDescent="0.25">
      <c r="A20" s="13">
        <f>A18+1</f>
        <v>13</v>
      </c>
      <c r="B20" s="13" t="s">
        <v>130</v>
      </c>
      <c r="C20" s="15" t="s">
        <v>131</v>
      </c>
      <c r="D20" s="13" t="s">
        <v>5</v>
      </c>
      <c r="E20" s="62">
        <v>42.09</v>
      </c>
      <c r="F20" s="62"/>
      <c r="G20" s="62">
        <f t="shared" ref="G20" si="5">ROUND(E20*F20,2)</f>
        <v>0</v>
      </c>
    </row>
    <row r="21" spans="1:7" ht="25.5" x14ac:dyDescent="0.25">
      <c r="A21" s="13">
        <f t="shared" si="1"/>
        <v>14</v>
      </c>
      <c r="B21" s="13" t="s">
        <v>122</v>
      </c>
      <c r="C21" s="15" t="s">
        <v>132</v>
      </c>
      <c r="D21" s="13" t="s">
        <v>16</v>
      </c>
      <c r="E21" s="62">
        <v>5.21</v>
      </c>
      <c r="F21" s="62"/>
      <c r="G21" s="62">
        <f t="shared" ref="G21:G25" si="6">ROUND(E21*F21,2)</f>
        <v>0</v>
      </c>
    </row>
    <row r="22" spans="1:7" x14ac:dyDescent="0.25">
      <c r="A22" s="13">
        <f t="shared" si="1"/>
        <v>15</v>
      </c>
      <c r="B22" s="13" t="s">
        <v>120</v>
      </c>
      <c r="C22" s="15" t="s">
        <v>133</v>
      </c>
      <c r="D22" s="13" t="s">
        <v>5</v>
      </c>
      <c r="E22" s="103">
        <v>8.9700000000000006</v>
      </c>
      <c r="F22" s="62"/>
      <c r="G22" s="62">
        <f t="shared" si="6"/>
        <v>0</v>
      </c>
    </row>
    <row r="23" spans="1:7" x14ac:dyDescent="0.25">
      <c r="A23" s="13">
        <f t="shared" si="1"/>
        <v>16</v>
      </c>
      <c r="B23" s="13" t="s">
        <v>122</v>
      </c>
      <c r="C23" s="15" t="s">
        <v>134</v>
      </c>
      <c r="D23" s="13" t="s">
        <v>16</v>
      </c>
      <c r="E23" s="103">
        <v>1.45</v>
      </c>
      <c r="F23" s="62"/>
      <c r="G23" s="62">
        <f t="shared" si="6"/>
        <v>0</v>
      </c>
    </row>
    <row r="24" spans="1:7" s="4" customFormat="1" ht="18.75" customHeight="1" x14ac:dyDescent="0.25">
      <c r="A24" s="1"/>
      <c r="B24" s="90" t="s">
        <v>135</v>
      </c>
      <c r="C24" s="91"/>
      <c r="D24" s="91"/>
      <c r="E24" s="91"/>
      <c r="F24" s="91"/>
      <c r="G24" s="92"/>
    </row>
    <row r="25" spans="1:7" ht="25.5" x14ac:dyDescent="0.25">
      <c r="A25" s="13">
        <f>A23+1</f>
        <v>17</v>
      </c>
      <c r="B25" s="13" t="s">
        <v>130</v>
      </c>
      <c r="C25" s="15" t="s">
        <v>136</v>
      </c>
      <c r="D25" s="13" t="s">
        <v>8</v>
      </c>
      <c r="E25" s="62">
        <v>244.2</v>
      </c>
      <c r="F25" s="62"/>
      <c r="G25" s="62">
        <f t="shared" si="6"/>
        <v>0</v>
      </c>
    </row>
    <row r="26" spans="1:7" ht="25.5" x14ac:dyDescent="0.25">
      <c r="A26" s="13">
        <f t="shared" si="1"/>
        <v>18</v>
      </c>
      <c r="B26" s="13" t="s">
        <v>130</v>
      </c>
      <c r="C26" s="15" t="s">
        <v>137</v>
      </c>
      <c r="D26" s="13" t="s">
        <v>8</v>
      </c>
      <c r="E26" s="62">
        <v>244.2</v>
      </c>
      <c r="F26" s="62"/>
      <c r="G26" s="62">
        <f t="shared" ref="G26:G30" si="7">ROUND(E26*F26,2)</f>
        <v>0</v>
      </c>
    </row>
    <row r="27" spans="1:7" x14ac:dyDescent="0.25">
      <c r="A27" s="13">
        <f t="shared" si="1"/>
        <v>19</v>
      </c>
      <c r="B27" s="13" t="s">
        <v>130</v>
      </c>
      <c r="C27" s="15" t="s">
        <v>138</v>
      </c>
      <c r="D27" s="13" t="s">
        <v>10</v>
      </c>
      <c r="E27" s="62">
        <v>20</v>
      </c>
      <c r="F27" s="62"/>
      <c r="G27" s="62">
        <f t="shared" si="7"/>
        <v>0</v>
      </c>
    </row>
    <row r="28" spans="1:7" ht="25.5" x14ac:dyDescent="0.25">
      <c r="A28" s="13">
        <f t="shared" si="1"/>
        <v>20</v>
      </c>
      <c r="B28" s="13" t="s">
        <v>139</v>
      </c>
      <c r="C28" s="15" t="s">
        <v>140</v>
      </c>
      <c r="D28" s="13" t="s">
        <v>8</v>
      </c>
      <c r="E28" s="62">
        <v>64.8</v>
      </c>
      <c r="F28" s="62"/>
      <c r="G28" s="62">
        <f t="shared" si="7"/>
        <v>0</v>
      </c>
    </row>
    <row r="29" spans="1:7" s="4" customFormat="1" ht="17.45" customHeight="1" x14ac:dyDescent="0.25">
      <c r="A29" s="1"/>
      <c r="B29" s="90" t="s">
        <v>141</v>
      </c>
      <c r="C29" s="91"/>
      <c r="D29" s="91"/>
      <c r="E29" s="91"/>
      <c r="F29" s="91"/>
      <c r="G29" s="92"/>
    </row>
    <row r="30" spans="1:7" x14ac:dyDescent="0.25">
      <c r="A30" s="13">
        <f>A28+1</f>
        <v>21</v>
      </c>
      <c r="B30" s="13" t="s">
        <v>142</v>
      </c>
      <c r="C30" s="15" t="s">
        <v>143</v>
      </c>
      <c r="D30" s="13" t="s">
        <v>16</v>
      </c>
      <c r="E30" s="62">
        <v>0.33</v>
      </c>
      <c r="F30" s="62"/>
      <c r="G30" s="62">
        <f t="shared" si="7"/>
        <v>0</v>
      </c>
    </row>
    <row r="31" spans="1:7" ht="25.5" x14ac:dyDescent="0.25">
      <c r="A31" s="13">
        <f t="shared" si="1"/>
        <v>22</v>
      </c>
      <c r="B31" s="13" t="s">
        <v>130</v>
      </c>
      <c r="C31" s="15" t="s">
        <v>144</v>
      </c>
      <c r="D31" s="13" t="s">
        <v>145</v>
      </c>
      <c r="E31" s="62">
        <v>1</v>
      </c>
      <c r="F31" s="62"/>
      <c r="G31" s="62">
        <f t="shared" ref="G31:G32" si="8">ROUND(E31*F31,2)</f>
        <v>0</v>
      </c>
    </row>
    <row r="32" spans="1:7" ht="18.75" customHeight="1" x14ac:dyDescent="0.25">
      <c r="A32" s="13">
        <f t="shared" si="1"/>
        <v>23</v>
      </c>
      <c r="B32" s="13" t="s">
        <v>146</v>
      </c>
      <c r="C32" s="15" t="s">
        <v>147</v>
      </c>
      <c r="D32" s="13" t="s">
        <v>10</v>
      </c>
      <c r="E32" s="62">
        <v>11.95</v>
      </c>
      <c r="F32" s="62"/>
      <c r="G32" s="62">
        <f t="shared" si="8"/>
        <v>0</v>
      </c>
    </row>
    <row r="33" spans="1:7" s="4" customFormat="1" ht="17.45" customHeight="1" x14ac:dyDescent="0.25">
      <c r="A33" s="1"/>
      <c r="B33" s="90" t="s">
        <v>148</v>
      </c>
      <c r="C33" s="91"/>
      <c r="D33" s="91"/>
      <c r="E33" s="91"/>
      <c r="F33" s="91"/>
      <c r="G33" s="92"/>
    </row>
    <row r="34" spans="1:7" x14ac:dyDescent="0.25">
      <c r="A34" s="13">
        <f>A32+1</f>
        <v>24</v>
      </c>
      <c r="B34" s="13" t="s">
        <v>33</v>
      </c>
      <c r="C34" s="15" t="s">
        <v>149</v>
      </c>
      <c r="D34" s="13" t="s">
        <v>5</v>
      </c>
      <c r="E34" s="62">
        <v>825</v>
      </c>
      <c r="F34" s="62"/>
      <c r="G34" s="62">
        <f t="shared" ref="G34" si="9">ROUND(E34*F34,2)</f>
        <v>0</v>
      </c>
    </row>
    <row r="35" spans="1:7" ht="28.5" customHeight="1" x14ac:dyDescent="0.25">
      <c r="A35" s="13">
        <f t="shared" si="1"/>
        <v>25</v>
      </c>
      <c r="B35" s="13" t="s">
        <v>150</v>
      </c>
      <c r="C35" s="15" t="s">
        <v>151</v>
      </c>
      <c r="D35" s="13" t="s">
        <v>10</v>
      </c>
      <c r="E35" s="62">
        <v>28.9</v>
      </c>
      <c r="F35" s="62"/>
      <c r="G35" s="62">
        <f t="shared" ref="G35:G37" si="10">ROUND(E35*F35,2)</f>
        <v>0</v>
      </c>
    </row>
    <row r="36" spans="1:7" ht="25.5" x14ac:dyDescent="0.25">
      <c r="A36" s="13">
        <f t="shared" si="1"/>
        <v>26</v>
      </c>
      <c r="B36" s="13" t="s">
        <v>150</v>
      </c>
      <c r="C36" s="15" t="s">
        <v>152</v>
      </c>
      <c r="D36" s="13" t="s">
        <v>8</v>
      </c>
      <c r="E36" s="62">
        <v>104.91</v>
      </c>
      <c r="F36" s="62"/>
      <c r="G36" s="62">
        <f t="shared" si="10"/>
        <v>0</v>
      </c>
    </row>
    <row r="37" spans="1:7" x14ac:dyDescent="0.25">
      <c r="A37" s="13">
        <f t="shared" si="1"/>
        <v>27</v>
      </c>
      <c r="B37" s="13" t="s">
        <v>120</v>
      </c>
      <c r="C37" s="15" t="s">
        <v>153</v>
      </c>
      <c r="D37" s="13" t="s">
        <v>5</v>
      </c>
      <c r="E37" s="62">
        <v>3.72</v>
      </c>
      <c r="F37" s="62"/>
      <c r="G37" s="62">
        <f t="shared" si="10"/>
        <v>0</v>
      </c>
    </row>
    <row r="38" spans="1:7" s="4" customFormat="1" ht="18.75" customHeight="1" x14ac:dyDescent="0.25">
      <c r="A38" s="1"/>
      <c r="B38" s="90" t="s">
        <v>154</v>
      </c>
      <c r="C38" s="91"/>
      <c r="D38" s="91"/>
      <c r="E38" s="91"/>
      <c r="F38" s="91"/>
      <c r="G38" s="92"/>
    </row>
    <row r="39" spans="1:7" ht="25.5" x14ac:dyDescent="0.25">
      <c r="A39" s="13">
        <f>A37+1</f>
        <v>28</v>
      </c>
      <c r="B39" s="13" t="s">
        <v>130</v>
      </c>
      <c r="C39" s="15" t="s">
        <v>155</v>
      </c>
      <c r="D39" s="13" t="s">
        <v>8</v>
      </c>
      <c r="E39" s="62">
        <v>254</v>
      </c>
      <c r="F39" s="62"/>
      <c r="G39" s="62">
        <f t="shared" ref="G39" si="11">ROUND(E39*F39,2)</f>
        <v>0</v>
      </c>
    </row>
    <row r="40" spans="1:7" ht="21.75" customHeight="1" x14ac:dyDescent="0.25">
      <c r="A40" s="87" t="s">
        <v>434</v>
      </c>
      <c r="B40" s="88"/>
      <c r="C40" s="88"/>
      <c r="D40" s="88"/>
      <c r="E40" s="88"/>
      <c r="F40" s="89"/>
      <c r="G40" s="64">
        <f>SUM(G5:G39)</f>
        <v>0</v>
      </c>
    </row>
  </sheetData>
  <mergeCells count="10">
    <mergeCell ref="A1:G1"/>
    <mergeCell ref="A40:F40"/>
    <mergeCell ref="B4:G4"/>
    <mergeCell ref="B10:G10"/>
    <mergeCell ref="B16:G16"/>
    <mergeCell ref="B19:G19"/>
    <mergeCell ref="B24:G24"/>
    <mergeCell ref="B29:G29"/>
    <mergeCell ref="B33:G33"/>
    <mergeCell ref="B38:G38"/>
  </mergeCells>
  <conditionalFormatting sqref="G5:G9 G11:G15 G17:G18 G20:G23 G25:G28 G39:G40 G30:G32 G34:G37">
    <cfRule type="cellIs" dxfId="9" priority="1" operator="equal">
      <formula>0</formula>
    </cfRule>
  </conditionalFormatting>
  <pageMargins left="0.70866141732283472" right="0.59055118110236227" top="0.98425196850393704" bottom="0.78740157480314965" header="0.31496062992125984" footer="0.31496062992125984"/>
  <pageSetup paperSize="9" scale="80" orientation="portrait" r:id="rId1"/>
  <headerFooter>
    <oddHeader>&amp;L&amp;"Arial Narrow,Kursywa"&amp;8ROZBUDOWA ULICY ŚLĘZOUJŚCIE WE WROCŁAWIU NA ODCINKU OD ULICY POTOKOWEJ DO ZABUDOW&amp;"-,Kursywa"Y&amp;C
&amp;"Arial Narrow,Pogrubiony"&amp;12KOSZTORYS OFERTOWY</oddHeader>
    <oddFooter>&amp;R&amp;"Arial Narrow,Normalny"&amp;9&amp;P/&amp;N</oddFooter>
  </headerFooter>
  <rowBreaks count="1" manualBreakCount="1">
    <brk id="37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048568"/>
  <sheetViews>
    <sheetView zoomScale="115" zoomScaleNormal="115" zoomScaleSheetLayoutView="120" workbookViewId="0">
      <selection activeCell="A8" sqref="A8:F8"/>
    </sheetView>
  </sheetViews>
  <sheetFormatPr defaultColWidth="9.140625" defaultRowHeight="12.75" x14ac:dyDescent="0.2"/>
  <cols>
    <col min="1" max="1" width="5.7109375" style="16" customWidth="1"/>
    <col min="2" max="2" width="12.140625" style="16" customWidth="1"/>
    <col min="3" max="3" width="37.140625" style="16" customWidth="1"/>
    <col min="4" max="4" width="9.140625" style="16"/>
    <col min="5" max="5" width="14" style="16" customWidth="1"/>
    <col min="6" max="6" width="13.28515625" style="16" customWidth="1"/>
    <col min="7" max="7" width="15" style="16" customWidth="1"/>
    <col min="8" max="16384" width="9.140625" style="16"/>
  </cols>
  <sheetData>
    <row r="1" spans="1:7" ht="15.75" x14ac:dyDescent="0.25">
      <c r="A1" s="93" t="s">
        <v>418</v>
      </c>
      <c r="B1" s="93"/>
      <c r="C1" s="93"/>
      <c r="D1" s="93"/>
      <c r="E1" s="93"/>
      <c r="F1" s="93"/>
      <c r="G1" s="93"/>
    </row>
    <row r="3" spans="1:7" x14ac:dyDescent="0.2">
      <c r="A3" s="1" t="s">
        <v>0</v>
      </c>
      <c r="B3" s="1" t="s">
        <v>449</v>
      </c>
      <c r="C3" s="1" t="s">
        <v>450</v>
      </c>
      <c r="D3" s="1" t="s">
        <v>447</v>
      </c>
      <c r="E3" s="2" t="s">
        <v>448</v>
      </c>
      <c r="F3" s="2" t="s">
        <v>415</v>
      </c>
      <c r="G3" s="2" t="s">
        <v>94</v>
      </c>
    </row>
    <row r="4" spans="1:7" x14ac:dyDescent="0.2">
      <c r="A4" s="13">
        <v>1</v>
      </c>
      <c r="B4" s="13" t="s">
        <v>253</v>
      </c>
      <c r="C4" s="15" t="s">
        <v>254</v>
      </c>
      <c r="D4" s="13" t="s">
        <v>5</v>
      </c>
      <c r="E4" s="58">
        <v>15</v>
      </c>
      <c r="F4" s="58"/>
      <c r="G4" s="58">
        <f>ROUND(E4*F4,2)</f>
        <v>0</v>
      </c>
    </row>
    <row r="5" spans="1:7" ht="25.5" x14ac:dyDescent="0.2">
      <c r="A5" s="13">
        <f>A4+1</f>
        <v>2</v>
      </c>
      <c r="B5" s="13" t="s">
        <v>253</v>
      </c>
      <c r="C5" s="15" t="s">
        <v>255</v>
      </c>
      <c r="D5" s="13" t="s">
        <v>10</v>
      </c>
      <c r="E5" s="58">
        <v>28</v>
      </c>
      <c r="F5" s="58"/>
      <c r="G5" s="58">
        <f t="shared" ref="G5:G7" si="0">ROUND(E5*F5,2)</f>
        <v>0</v>
      </c>
    </row>
    <row r="6" spans="1:7" ht="25.5" x14ac:dyDescent="0.2">
      <c r="A6" s="13">
        <f t="shared" ref="A6:A7" si="1">A5+1</f>
        <v>3</v>
      </c>
      <c r="B6" s="13" t="s">
        <v>253</v>
      </c>
      <c r="C6" s="15" t="s">
        <v>256</v>
      </c>
      <c r="D6" s="13" t="s">
        <v>10</v>
      </c>
      <c r="E6" s="58">
        <v>138</v>
      </c>
      <c r="F6" s="58"/>
      <c r="G6" s="58">
        <f t="shared" si="0"/>
        <v>0</v>
      </c>
    </row>
    <row r="7" spans="1:7" ht="25.5" x14ac:dyDescent="0.2">
      <c r="A7" s="13">
        <f t="shared" si="1"/>
        <v>4</v>
      </c>
      <c r="B7" s="13" t="s">
        <v>253</v>
      </c>
      <c r="C7" s="15" t="s">
        <v>257</v>
      </c>
      <c r="D7" s="13" t="s">
        <v>5</v>
      </c>
      <c r="E7" s="58">
        <v>152</v>
      </c>
      <c r="F7" s="58"/>
      <c r="G7" s="58">
        <f t="shared" si="0"/>
        <v>0</v>
      </c>
    </row>
    <row r="8" spans="1:7" s="17" customFormat="1" ht="20.25" customHeight="1" x14ac:dyDescent="0.2">
      <c r="A8" s="81" t="s">
        <v>435</v>
      </c>
      <c r="B8" s="81"/>
      <c r="C8" s="81"/>
      <c r="D8" s="81"/>
      <c r="E8" s="81"/>
      <c r="F8" s="81"/>
      <c r="G8" s="61">
        <f>SUM(G4:G7)</f>
        <v>0</v>
      </c>
    </row>
    <row r="9" spans="1:7" x14ac:dyDescent="0.2">
      <c r="A9" s="18"/>
      <c r="B9" s="18"/>
      <c r="C9" s="18"/>
      <c r="D9" s="18"/>
      <c r="E9" s="18"/>
      <c r="F9" s="18"/>
      <c r="G9" s="18"/>
    </row>
    <row r="10" spans="1:7" x14ac:dyDescent="0.2">
      <c r="A10" s="18"/>
      <c r="B10" s="18"/>
      <c r="C10" s="18"/>
      <c r="D10" s="18"/>
      <c r="E10" s="18"/>
      <c r="F10" s="18"/>
      <c r="G10" s="18"/>
    </row>
    <row r="1048568" spans="3:3" x14ac:dyDescent="0.2">
      <c r="C1048568" s="16">
        <f>SUM(C2:C1048567)</f>
        <v>0</v>
      </c>
    </row>
  </sheetData>
  <mergeCells count="2">
    <mergeCell ref="A1:G1"/>
    <mergeCell ref="A8:F8"/>
  </mergeCells>
  <conditionalFormatting sqref="G4:G8">
    <cfRule type="cellIs" dxfId="8" priority="1" operator="equal">
      <formula>0</formula>
    </cfRule>
  </conditionalFormatting>
  <pageMargins left="0.70866141732283472" right="0.70866141732283472" top="0.98425196850393704" bottom="0.74803149606299213" header="0.31496062992125984" footer="0.31496062992125984"/>
  <pageSetup paperSize="9" scale="80" orientation="portrait" r:id="rId1"/>
  <headerFooter>
    <oddHeader>&amp;L&amp;"Arial Narrow,Kursywa"&amp;8ROZBUDOWA ULICY ŚLĘZOUJŚCIE WE WROCŁAWIU NA ODCINKU OD ULICY POTOKOWEJ DO ZABUDOWY&amp;C
&amp;"Arial Narrow,Pogrubiony"&amp;12
KOSZTORYS OFERTOWY</oddHeader>
    <oddFooter>&amp;R&amp;"Arial Narrow,Normalny"&amp;9&amp;P/&amp;N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7"/>
  <sheetViews>
    <sheetView zoomScale="115" zoomScaleNormal="115" zoomScaleSheetLayoutView="130" workbookViewId="0">
      <selection activeCell="F4" sqref="F4"/>
    </sheetView>
  </sheetViews>
  <sheetFormatPr defaultRowHeight="15" x14ac:dyDescent="0.25"/>
  <cols>
    <col min="1" max="1" width="5.7109375" style="7" customWidth="1"/>
    <col min="2" max="2" width="12.140625" style="7" customWidth="1"/>
    <col min="3" max="3" width="37.140625" style="8" customWidth="1"/>
    <col min="4" max="4" width="9.140625" style="7"/>
    <col min="5" max="5" width="14" style="7" customWidth="1"/>
    <col min="6" max="6" width="13.28515625" style="7" customWidth="1"/>
    <col min="7" max="7" width="15" style="7" customWidth="1"/>
    <col min="8" max="8" width="9.140625" style="7"/>
  </cols>
  <sheetData>
    <row r="1" spans="1:10" ht="15.75" x14ac:dyDescent="0.25">
      <c r="A1" s="97" t="s">
        <v>419</v>
      </c>
      <c r="B1" s="97"/>
      <c r="C1" s="97"/>
      <c r="D1" s="97"/>
      <c r="E1" s="97"/>
      <c r="F1" s="97"/>
      <c r="G1" s="97"/>
    </row>
    <row r="3" spans="1:10" x14ac:dyDescent="0.25">
      <c r="A3" s="1" t="s">
        <v>0</v>
      </c>
      <c r="B3" s="1" t="s">
        <v>449</v>
      </c>
      <c r="C3" s="1" t="s">
        <v>450</v>
      </c>
      <c r="D3" s="1" t="s">
        <v>447</v>
      </c>
      <c r="E3" s="2" t="s">
        <v>448</v>
      </c>
      <c r="F3" s="2" t="s">
        <v>415</v>
      </c>
      <c r="G3" s="2" t="s">
        <v>94</v>
      </c>
      <c r="I3" s="7"/>
      <c r="J3" s="7"/>
    </row>
    <row r="4" spans="1:10" ht="25.5" x14ac:dyDescent="0.25">
      <c r="A4" s="13">
        <v>1</v>
      </c>
      <c r="B4" s="13" t="s">
        <v>258</v>
      </c>
      <c r="C4" s="15" t="s">
        <v>259</v>
      </c>
      <c r="D4" s="13" t="s">
        <v>193</v>
      </c>
      <c r="E4" s="58">
        <v>195</v>
      </c>
      <c r="F4" s="58"/>
      <c r="G4" s="58">
        <f>ROUND(E4*F4,2)</f>
        <v>0</v>
      </c>
    </row>
    <row r="5" spans="1:10" ht="25.5" x14ac:dyDescent="0.25">
      <c r="A5" s="13">
        <f>A4+1</f>
        <v>2</v>
      </c>
      <c r="B5" s="13" t="s">
        <v>258</v>
      </c>
      <c r="C5" s="15" t="s">
        <v>260</v>
      </c>
      <c r="D5" s="13" t="s">
        <v>193</v>
      </c>
      <c r="E5" s="58">
        <v>88</v>
      </c>
      <c r="F5" s="58"/>
      <c r="G5" s="58">
        <f t="shared" ref="G5:G16" si="0">ROUND(E5*F5,2)</f>
        <v>0</v>
      </c>
    </row>
    <row r="6" spans="1:10" ht="25.5" x14ac:dyDescent="0.25">
      <c r="A6" s="13">
        <f t="shared" ref="A6:A16" si="1">A5+1</f>
        <v>3</v>
      </c>
      <c r="B6" s="13" t="s">
        <v>258</v>
      </c>
      <c r="C6" s="15" t="s">
        <v>261</v>
      </c>
      <c r="D6" s="13" t="s">
        <v>193</v>
      </c>
      <c r="E6" s="58">
        <v>29</v>
      </c>
      <c r="F6" s="58"/>
      <c r="G6" s="58">
        <f t="shared" si="0"/>
        <v>0</v>
      </c>
    </row>
    <row r="7" spans="1:10" ht="25.5" x14ac:dyDescent="0.25">
      <c r="A7" s="13">
        <f t="shared" si="1"/>
        <v>4</v>
      </c>
      <c r="B7" s="13" t="s">
        <v>258</v>
      </c>
      <c r="C7" s="15" t="s">
        <v>262</v>
      </c>
      <c r="D7" s="13" t="s">
        <v>193</v>
      </c>
      <c r="E7" s="58">
        <v>15</v>
      </c>
      <c r="F7" s="58"/>
      <c r="G7" s="58">
        <f t="shared" si="0"/>
        <v>0</v>
      </c>
    </row>
    <row r="8" spans="1:10" ht="25.5" x14ac:dyDescent="0.25">
      <c r="A8" s="13">
        <f t="shared" si="1"/>
        <v>5</v>
      </c>
      <c r="B8" s="13" t="s">
        <v>258</v>
      </c>
      <c r="C8" s="15" t="s">
        <v>263</v>
      </c>
      <c r="D8" s="13" t="s">
        <v>193</v>
      </c>
      <c r="E8" s="58">
        <v>7</v>
      </c>
      <c r="F8" s="58"/>
      <c r="G8" s="58">
        <f t="shared" si="0"/>
        <v>0</v>
      </c>
    </row>
    <row r="9" spans="1:10" ht="25.5" x14ac:dyDescent="0.25">
      <c r="A9" s="13">
        <f t="shared" si="1"/>
        <v>6</v>
      </c>
      <c r="B9" s="13" t="s">
        <v>258</v>
      </c>
      <c r="C9" s="15" t="s">
        <v>264</v>
      </c>
      <c r="D9" s="13" t="s">
        <v>193</v>
      </c>
      <c r="E9" s="58">
        <v>6</v>
      </c>
      <c r="F9" s="58"/>
      <c r="G9" s="58">
        <f t="shared" si="0"/>
        <v>0</v>
      </c>
    </row>
    <row r="10" spans="1:10" ht="25.5" x14ac:dyDescent="0.25">
      <c r="A10" s="13">
        <f t="shared" si="1"/>
        <v>7</v>
      </c>
      <c r="B10" s="13" t="s">
        <v>258</v>
      </c>
      <c r="C10" s="15" t="s">
        <v>265</v>
      </c>
      <c r="D10" s="13" t="s">
        <v>193</v>
      </c>
      <c r="E10" s="58">
        <v>5</v>
      </c>
      <c r="F10" s="58"/>
      <c r="G10" s="58">
        <f t="shared" si="0"/>
        <v>0</v>
      </c>
    </row>
    <row r="11" spans="1:10" ht="25.5" x14ac:dyDescent="0.25">
      <c r="A11" s="13">
        <f t="shared" si="1"/>
        <v>8</v>
      </c>
      <c r="B11" s="13" t="s">
        <v>258</v>
      </c>
      <c r="C11" s="15" t="s">
        <v>266</v>
      </c>
      <c r="D11" s="13" t="s">
        <v>193</v>
      </c>
      <c r="E11" s="58">
        <v>3</v>
      </c>
      <c r="F11" s="58"/>
      <c r="G11" s="58">
        <f t="shared" si="0"/>
        <v>0</v>
      </c>
    </row>
    <row r="12" spans="1:10" ht="25.5" x14ac:dyDescent="0.25">
      <c r="A12" s="13">
        <f t="shared" si="1"/>
        <v>9</v>
      </c>
      <c r="B12" s="13" t="s">
        <v>258</v>
      </c>
      <c r="C12" s="15" t="s">
        <v>267</v>
      </c>
      <c r="D12" s="13" t="s">
        <v>268</v>
      </c>
      <c r="E12" s="58">
        <v>0.2</v>
      </c>
      <c r="F12" s="58"/>
      <c r="G12" s="58">
        <f t="shared" si="0"/>
        <v>0</v>
      </c>
    </row>
    <row r="13" spans="1:10" ht="25.5" x14ac:dyDescent="0.25">
      <c r="A13" s="13">
        <f t="shared" si="1"/>
        <v>10</v>
      </c>
      <c r="B13" s="13" t="s">
        <v>258</v>
      </c>
      <c r="C13" s="15" t="s">
        <v>269</v>
      </c>
      <c r="D13" s="13" t="s">
        <v>270</v>
      </c>
      <c r="E13" s="58">
        <v>139.02000000000001</v>
      </c>
      <c r="F13" s="58"/>
      <c r="G13" s="58">
        <f t="shared" si="0"/>
        <v>0</v>
      </c>
    </row>
    <row r="14" spans="1:10" ht="29.25" customHeight="1" x14ac:dyDescent="0.25">
      <c r="A14" s="13">
        <f t="shared" si="1"/>
        <v>11</v>
      </c>
      <c r="B14" s="13" t="s">
        <v>258</v>
      </c>
      <c r="C14" s="15" t="s">
        <v>271</v>
      </c>
      <c r="D14" s="13" t="s">
        <v>270</v>
      </c>
      <c r="E14" s="58">
        <v>34.11</v>
      </c>
      <c r="F14" s="58"/>
      <c r="G14" s="58">
        <f t="shared" si="0"/>
        <v>0</v>
      </c>
    </row>
    <row r="15" spans="1:10" ht="25.5" x14ac:dyDescent="0.25">
      <c r="A15" s="13">
        <f t="shared" si="1"/>
        <v>12</v>
      </c>
      <c r="B15" s="13" t="s">
        <v>258</v>
      </c>
      <c r="C15" s="15" t="s">
        <v>272</v>
      </c>
      <c r="D15" s="13" t="s">
        <v>193</v>
      </c>
      <c r="E15" s="58">
        <v>76</v>
      </c>
      <c r="F15" s="58"/>
      <c r="G15" s="58">
        <f t="shared" si="0"/>
        <v>0</v>
      </c>
    </row>
    <row r="16" spans="1:10" ht="25.5" x14ac:dyDescent="0.25">
      <c r="A16" s="13">
        <f t="shared" si="1"/>
        <v>13</v>
      </c>
      <c r="B16" s="13" t="s">
        <v>258</v>
      </c>
      <c r="C16" s="15" t="s">
        <v>273</v>
      </c>
      <c r="D16" s="13" t="s">
        <v>193</v>
      </c>
      <c r="E16" s="58">
        <v>18</v>
      </c>
      <c r="F16" s="58"/>
      <c r="G16" s="58">
        <f t="shared" si="0"/>
        <v>0</v>
      </c>
    </row>
    <row r="17" spans="1:8" s="4" customFormat="1" ht="20.25" customHeight="1" x14ac:dyDescent="0.25">
      <c r="A17" s="81" t="s">
        <v>436</v>
      </c>
      <c r="B17" s="81"/>
      <c r="C17" s="81"/>
      <c r="D17" s="81"/>
      <c r="E17" s="81"/>
      <c r="F17" s="81"/>
      <c r="G17" s="61">
        <f>SUM(G4:G16)</f>
        <v>0</v>
      </c>
      <c r="H17" s="10"/>
    </row>
  </sheetData>
  <mergeCells count="2">
    <mergeCell ref="A1:G1"/>
    <mergeCell ref="A17:F17"/>
  </mergeCells>
  <conditionalFormatting sqref="G4:G17">
    <cfRule type="cellIs" dxfId="7" priority="1" operator="equal">
      <formula>0</formula>
    </cfRule>
  </conditionalFormatting>
  <pageMargins left="0.70866141732283472" right="0.70866141732283472" top="0.98425196850393704" bottom="0.74803149606299213" header="0.31496062992125984" footer="0.31496062992125984"/>
  <pageSetup paperSize="9" scale="80" orientation="portrait" r:id="rId1"/>
  <headerFooter>
    <oddHeader>&amp;L&amp;"Arial Narrow,Kursywa"&amp;8ROZBUDOWA ULICY ŚLĘZOUJŚCIE WE WROCŁAWIU NA ODCINKU OD ULICY POTOKOWEJ DO ZABUDOWY&amp;C
&amp;"-,Pogrubiony"&amp;12KOSZTORYS OFERTOWY</oddHeader>
    <oddFooter>&amp;R&amp;"Arial Narrow,Normalny"&amp;9&amp;P/&amp;N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5"/>
  <sheetViews>
    <sheetView zoomScaleNormal="100" zoomScaleSheetLayoutView="120" workbookViewId="0">
      <selection activeCell="C33" sqref="C33"/>
    </sheetView>
  </sheetViews>
  <sheetFormatPr defaultRowHeight="15" x14ac:dyDescent="0.25"/>
  <cols>
    <col min="1" max="1" width="5.7109375" style="7" customWidth="1"/>
    <col min="2" max="2" width="12.140625" style="7" customWidth="1"/>
    <col min="3" max="3" width="37.140625" style="8" customWidth="1"/>
    <col min="4" max="4" width="9.140625" style="7"/>
    <col min="5" max="5" width="14" style="7" customWidth="1"/>
    <col min="6" max="6" width="13.28515625" style="7" customWidth="1"/>
    <col min="7" max="7" width="15" style="7" customWidth="1"/>
    <col min="8" max="8" width="9.140625" style="7"/>
  </cols>
  <sheetData>
    <row r="1" spans="1:10" ht="15.75" x14ac:dyDescent="0.25">
      <c r="A1" s="97" t="s">
        <v>420</v>
      </c>
      <c r="B1" s="97"/>
      <c r="C1" s="97"/>
      <c r="D1" s="97"/>
      <c r="E1" s="97"/>
      <c r="F1" s="97"/>
      <c r="G1" s="97"/>
    </row>
    <row r="3" spans="1:10" ht="25.5" customHeight="1" x14ac:dyDescent="0.25">
      <c r="A3" s="1" t="s">
        <v>0</v>
      </c>
      <c r="B3" s="1" t="s">
        <v>449</v>
      </c>
      <c r="C3" s="1" t="s">
        <v>450</v>
      </c>
      <c r="D3" s="1" t="s">
        <v>447</v>
      </c>
      <c r="E3" s="2" t="s">
        <v>448</v>
      </c>
      <c r="F3" s="2" t="s">
        <v>415</v>
      </c>
      <c r="G3" s="2" t="s">
        <v>94</v>
      </c>
      <c r="I3" s="7"/>
      <c r="J3" s="7"/>
    </row>
    <row r="4" spans="1:10" ht="25.5" x14ac:dyDescent="0.25">
      <c r="A4" s="13">
        <v>1</v>
      </c>
      <c r="B4" s="13" t="s">
        <v>274</v>
      </c>
      <c r="C4" s="15" t="s">
        <v>487</v>
      </c>
      <c r="D4" s="13" t="s">
        <v>8</v>
      </c>
      <c r="E4" s="58">
        <v>6325</v>
      </c>
      <c r="F4" s="58"/>
      <c r="G4" s="58">
        <f>ROUND(E4*F4,2)</f>
        <v>0</v>
      </c>
    </row>
    <row r="5" spans="1:10" ht="28.5" customHeight="1" x14ac:dyDescent="0.25">
      <c r="A5" s="13">
        <f>A4+1</f>
        <v>2</v>
      </c>
      <c r="B5" s="13" t="s">
        <v>275</v>
      </c>
      <c r="C5" s="15" t="s">
        <v>488</v>
      </c>
      <c r="D5" s="13" t="s">
        <v>193</v>
      </c>
      <c r="E5" s="58">
        <v>1</v>
      </c>
      <c r="F5" s="58"/>
      <c r="G5" s="58">
        <f t="shared" ref="G5:G34" si="0">ROUND(E5*F5,2)</f>
        <v>0</v>
      </c>
    </row>
    <row r="6" spans="1:10" ht="25.5" x14ac:dyDescent="0.25">
      <c r="A6" s="13">
        <f t="shared" ref="A6:A34" si="1">A5+1</f>
        <v>3</v>
      </c>
      <c r="B6" s="13" t="s">
        <v>275</v>
      </c>
      <c r="C6" s="15" t="s">
        <v>489</v>
      </c>
      <c r="D6" s="13" t="s">
        <v>8</v>
      </c>
      <c r="E6" s="58">
        <v>13</v>
      </c>
      <c r="F6" s="58"/>
      <c r="G6" s="58">
        <f t="shared" si="0"/>
        <v>0</v>
      </c>
    </row>
    <row r="7" spans="1:10" x14ac:dyDescent="0.25">
      <c r="A7" s="13">
        <f t="shared" si="1"/>
        <v>4</v>
      </c>
      <c r="B7" s="13" t="s">
        <v>274</v>
      </c>
      <c r="C7" s="15" t="s">
        <v>276</v>
      </c>
      <c r="D7" s="13" t="s">
        <v>8</v>
      </c>
      <c r="E7" s="58">
        <v>6325</v>
      </c>
      <c r="F7" s="58"/>
      <c r="G7" s="58">
        <f t="shared" si="0"/>
        <v>0</v>
      </c>
    </row>
    <row r="8" spans="1:10" ht="38.25" x14ac:dyDescent="0.25">
      <c r="A8" s="13">
        <f t="shared" si="1"/>
        <v>5</v>
      </c>
      <c r="B8" s="13" t="s">
        <v>274</v>
      </c>
      <c r="C8" s="15" t="s">
        <v>277</v>
      </c>
      <c r="D8" s="13" t="s">
        <v>8</v>
      </c>
      <c r="E8" s="58">
        <v>1671</v>
      </c>
      <c r="F8" s="58"/>
      <c r="G8" s="58">
        <f t="shared" si="0"/>
        <v>0</v>
      </c>
    </row>
    <row r="9" spans="1:10" ht="25.5" x14ac:dyDescent="0.25">
      <c r="A9" s="13">
        <f t="shared" si="1"/>
        <v>6</v>
      </c>
      <c r="B9" s="13" t="s">
        <v>274</v>
      </c>
      <c r="C9" s="15" t="s">
        <v>479</v>
      </c>
      <c r="D9" s="13" t="s">
        <v>5</v>
      </c>
      <c r="E9" s="58">
        <v>1599.2</v>
      </c>
      <c r="F9" s="58"/>
      <c r="G9" s="58">
        <f t="shared" si="0"/>
        <v>0</v>
      </c>
    </row>
    <row r="10" spans="1:10" ht="25.5" x14ac:dyDescent="0.25">
      <c r="A10" s="13">
        <f t="shared" si="1"/>
        <v>7</v>
      </c>
      <c r="B10" s="13" t="s">
        <v>274</v>
      </c>
      <c r="C10" s="15" t="s">
        <v>490</v>
      </c>
      <c r="D10" s="13" t="s">
        <v>8</v>
      </c>
      <c r="E10" s="58">
        <v>6325</v>
      </c>
      <c r="F10" s="58"/>
      <c r="G10" s="58">
        <f t="shared" si="0"/>
        <v>0</v>
      </c>
    </row>
    <row r="11" spans="1:10" ht="25.5" x14ac:dyDescent="0.25">
      <c r="A11" s="13">
        <f t="shared" si="1"/>
        <v>8</v>
      </c>
      <c r="B11" s="13" t="s">
        <v>274</v>
      </c>
      <c r="C11" s="15" t="s">
        <v>278</v>
      </c>
      <c r="D11" s="13" t="s">
        <v>8</v>
      </c>
      <c r="E11" s="58">
        <v>6325</v>
      </c>
      <c r="F11" s="58"/>
      <c r="G11" s="58">
        <f t="shared" si="0"/>
        <v>0</v>
      </c>
    </row>
    <row r="12" spans="1:10" ht="38.25" x14ac:dyDescent="0.25">
      <c r="A12" s="13">
        <f t="shared" si="1"/>
        <v>9</v>
      </c>
      <c r="B12" s="13" t="s">
        <v>274</v>
      </c>
      <c r="C12" s="15" t="s">
        <v>279</v>
      </c>
      <c r="D12" s="13" t="s">
        <v>193</v>
      </c>
      <c r="E12" s="58">
        <v>9</v>
      </c>
      <c r="F12" s="58"/>
      <c r="G12" s="58">
        <f t="shared" si="0"/>
        <v>0</v>
      </c>
    </row>
    <row r="13" spans="1:10" ht="38.25" x14ac:dyDescent="0.25">
      <c r="A13" s="13">
        <f t="shared" si="1"/>
        <v>10</v>
      </c>
      <c r="B13" s="13" t="s">
        <v>274</v>
      </c>
      <c r="C13" s="15" t="s">
        <v>280</v>
      </c>
      <c r="D13" s="13" t="s">
        <v>193</v>
      </c>
      <c r="E13" s="58">
        <v>21</v>
      </c>
      <c r="F13" s="58"/>
      <c r="G13" s="58">
        <f t="shared" si="0"/>
        <v>0</v>
      </c>
    </row>
    <row r="14" spans="1:10" ht="51" x14ac:dyDescent="0.25">
      <c r="A14" s="13">
        <f t="shared" si="1"/>
        <v>11</v>
      </c>
      <c r="B14" s="13" t="s">
        <v>274</v>
      </c>
      <c r="C14" s="15" t="s">
        <v>281</v>
      </c>
      <c r="D14" s="13" t="s">
        <v>193</v>
      </c>
      <c r="E14" s="58">
        <v>62</v>
      </c>
      <c r="F14" s="58"/>
      <c r="G14" s="58">
        <f t="shared" si="0"/>
        <v>0</v>
      </c>
    </row>
    <row r="15" spans="1:10" ht="38.25" x14ac:dyDescent="0.25">
      <c r="A15" s="13">
        <f t="shared" si="1"/>
        <v>12</v>
      </c>
      <c r="B15" s="13" t="s">
        <v>274</v>
      </c>
      <c r="C15" s="15" t="s">
        <v>282</v>
      </c>
      <c r="D15" s="13" t="s">
        <v>193</v>
      </c>
      <c r="E15" s="58">
        <v>31</v>
      </c>
      <c r="F15" s="58"/>
      <c r="G15" s="58">
        <f t="shared" si="0"/>
        <v>0</v>
      </c>
    </row>
    <row r="16" spans="1:10" ht="51" x14ac:dyDescent="0.25">
      <c r="A16" s="13">
        <f t="shared" si="1"/>
        <v>13</v>
      </c>
      <c r="B16" s="13" t="s">
        <v>274</v>
      </c>
      <c r="C16" s="15" t="s">
        <v>283</v>
      </c>
      <c r="D16" s="13" t="s">
        <v>193</v>
      </c>
      <c r="E16" s="58">
        <v>27</v>
      </c>
      <c r="F16" s="58"/>
      <c r="G16" s="58">
        <f t="shared" si="0"/>
        <v>0</v>
      </c>
    </row>
    <row r="17" spans="1:7" ht="38.25" x14ac:dyDescent="0.25">
      <c r="A17" s="13">
        <f t="shared" si="1"/>
        <v>14</v>
      </c>
      <c r="B17" s="13" t="s">
        <v>274</v>
      </c>
      <c r="C17" s="15" t="s">
        <v>284</v>
      </c>
      <c r="D17" s="13" t="s">
        <v>193</v>
      </c>
      <c r="E17" s="58">
        <v>47</v>
      </c>
      <c r="F17" s="58"/>
      <c r="G17" s="58">
        <f t="shared" si="0"/>
        <v>0</v>
      </c>
    </row>
    <row r="18" spans="1:7" ht="38.25" x14ac:dyDescent="0.25">
      <c r="A18" s="13">
        <f t="shared" si="1"/>
        <v>15</v>
      </c>
      <c r="B18" s="13" t="s">
        <v>274</v>
      </c>
      <c r="C18" s="15" t="s">
        <v>285</v>
      </c>
      <c r="D18" s="13" t="s">
        <v>193</v>
      </c>
      <c r="E18" s="58">
        <v>22</v>
      </c>
      <c r="F18" s="58"/>
      <c r="G18" s="58">
        <f t="shared" si="0"/>
        <v>0</v>
      </c>
    </row>
    <row r="19" spans="1:7" ht="51" x14ac:dyDescent="0.25">
      <c r="A19" s="13">
        <f t="shared" si="1"/>
        <v>16</v>
      </c>
      <c r="B19" s="13" t="s">
        <v>274</v>
      </c>
      <c r="C19" s="15" t="s">
        <v>286</v>
      </c>
      <c r="D19" s="13" t="s">
        <v>193</v>
      </c>
      <c r="E19" s="58">
        <v>24</v>
      </c>
      <c r="F19" s="58"/>
      <c r="G19" s="58">
        <f t="shared" si="0"/>
        <v>0</v>
      </c>
    </row>
    <row r="20" spans="1:7" ht="38.25" x14ac:dyDescent="0.25">
      <c r="A20" s="13">
        <f t="shared" si="1"/>
        <v>17</v>
      </c>
      <c r="B20" s="13" t="s">
        <v>274</v>
      </c>
      <c r="C20" s="15" t="s">
        <v>287</v>
      </c>
      <c r="D20" s="13" t="s">
        <v>193</v>
      </c>
      <c r="E20" s="58">
        <v>21</v>
      </c>
      <c r="F20" s="58"/>
      <c r="G20" s="58">
        <f t="shared" si="0"/>
        <v>0</v>
      </c>
    </row>
    <row r="21" spans="1:7" ht="38.25" x14ac:dyDescent="0.25">
      <c r="A21" s="13">
        <f t="shared" si="1"/>
        <v>18</v>
      </c>
      <c r="B21" s="13" t="s">
        <v>274</v>
      </c>
      <c r="C21" s="15" t="s">
        <v>288</v>
      </c>
      <c r="D21" s="13" t="s">
        <v>193</v>
      </c>
      <c r="E21" s="58">
        <v>6</v>
      </c>
      <c r="F21" s="58"/>
      <c r="G21" s="58">
        <f t="shared" si="0"/>
        <v>0</v>
      </c>
    </row>
    <row r="22" spans="1:7" ht="38.25" x14ac:dyDescent="0.25">
      <c r="A22" s="13">
        <f t="shared" si="1"/>
        <v>19</v>
      </c>
      <c r="B22" s="13" t="s">
        <v>274</v>
      </c>
      <c r="C22" s="15" t="s">
        <v>289</v>
      </c>
      <c r="D22" s="13" t="s">
        <v>193</v>
      </c>
      <c r="E22" s="58">
        <v>3</v>
      </c>
      <c r="F22" s="58"/>
      <c r="G22" s="58">
        <f t="shared" si="0"/>
        <v>0</v>
      </c>
    </row>
    <row r="23" spans="1:7" ht="51" x14ac:dyDescent="0.25">
      <c r="A23" s="13">
        <f t="shared" si="1"/>
        <v>20</v>
      </c>
      <c r="B23" s="13" t="s">
        <v>274</v>
      </c>
      <c r="C23" s="15" t="s">
        <v>290</v>
      </c>
      <c r="D23" s="13" t="s">
        <v>193</v>
      </c>
      <c r="E23" s="58">
        <v>2975</v>
      </c>
      <c r="F23" s="58"/>
      <c r="G23" s="58">
        <f t="shared" si="0"/>
        <v>0</v>
      </c>
    </row>
    <row r="24" spans="1:7" ht="38.25" x14ac:dyDescent="0.25">
      <c r="A24" s="13">
        <f t="shared" si="1"/>
        <v>21</v>
      </c>
      <c r="B24" s="13" t="s">
        <v>274</v>
      </c>
      <c r="C24" s="15" t="s">
        <v>291</v>
      </c>
      <c r="D24" s="13" t="s">
        <v>193</v>
      </c>
      <c r="E24" s="58">
        <v>1610</v>
      </c>
      <c r="F24" s="58"/>
      <c r="G24" s="58">
        <f t="shared" si="0"/>
        <v>0</v>
      </c>
    </row>
    <row r="25" spans="1:7" ht="51" x14ac:dyDescent="0.25">
      <c r="A25" s="13">
        <f t="shared" si="1"/>
        <v>22</v>
      </c>
      <c r="B25" s="13" t="s">
        <v>274</v>
      </c>
      <c r="C25" s="15" t="s">
        <v>292</v>
      </c>
      <c r="D25" s="13" t="s">
        <v>193</v>
      </c>
      <c r="E25" s="58">
        <v>935</v>
      </c>
      <c r="F25" s="58"/>
      <c r="G25" s="58">
        <f t="shared" si="0"/>
        <v>0</v>
      </c>
    </row>
    <row r="26" spans="1:7" ht="51" x14ac:dyDescent="0.25">
      <c r="A26" s="13">
        <f t="shared" si="1"/>
        <v>23</v>
      </c>
      <c r="B26" s="13" t="s">
        <v>274</v>
      </c>
      <c r="C26" s="15" t="s">
        <v>293</v>
      </c>
      <c r="D26" s="13" t="s">
        <v>193</v>
      </c>
      <c r="E26" s="58">
        <v>921</v>
      </c>
      <c r="F26" s="58"/>
      <c r="G26" s="58">
        <f t="shared" si="0"/>
        <v>0</v>
      </c>
    </row>
    <row r="27" spans="1:7" ht="51" x14ac:dyDescent="0.25">
      <c r="A27" s="13">
        <f t="shared" si="1"/>
        <v>24</v>
      </c>
      <c r="B27" s="13" t="s">
        <v>274</v>
      </c>
      <c r="C27" s="15" t="s">
        <v>294</v>
      </c>
      <c r="D27" s="13" t="s">
        <v>193</v>
      </c>
      <c r="E27" s="58">
        <v>618</v>
      </c>
      <c r="F27" s="58"/>
      <c r="G27" s="58">
        <f t="shared" si="0"/>
        <v>0</v>
      </c>
    </row>
    <row r="28" spans="1:7" ht="51" x14ac:dyDescent="0.25">
      <c r="A28" s="13">
        <f t="shared" si="1"/>
        <v>25</v>
      </c>
      <c r="B28" s="13" t="s">
        <v>274</v>
      </c>
      <c r="C28" s="15" t="s">
        <v>295</v>
      </c>
      <c r="D28" s="13" t="s">
        <v>193</v>
      </c>
      <c r="E28" s="58">
        <v>162</v>
      </c>
      <c r="F28" s="58"/>
      <c r="G28" s="58">
        <f t="shared" si="0"/>
        <v>0</v>
      </c>
    </row>
    <row r="29" spans="1:7" ht="25.5" x14ac:dyDescent="0.25">
      <c r="A29" s="13">
        <f t="shared" si="1"/>
        <v>26</v>
      </c>
      <c r="B29" s="13" t="s">
        <v>274</v>
      </c>
      <c r="C29" s="15" t="s">
        <v>491</v>
      </c>
      <c r="D29" s="13" t="s">
        <v>268</v>
      </c>
      <c r="E29" s="58">
        <v>0.17</v>
      </c>
      <c r="F29" s="58"/>
      <c r="G29" s="58">
        <f t="shared" si="0"/>
        <v>0</v>
      </c>
    </row>
    <row r="30" spans="1:7" ht="25.5" x14ac:dyDescent="0.25">
      <c r="A30" s="13">
        <f t="shared" si="1"/>
        <v>27</v>
      </c>
      <c r="B30" s="13" t="s">
        <v>274</v>
      </c>
      <c r="C30" s="15" t="s">
        <v>296</v>
      </c>
      <c r="D30" s="13" t="s">
        <v>8</v>
      </c>
      <c r="E30" s="58">
        <v>6325</v>
      </c>
      <c r="F30" s="58"/>
      <c r="G30" s="58">
        <f t="shared" si="0"/>
        <v>0</v>
      </c>
    </row>
    <row r="31" spans="1:7" ht="25.5" x14ac:dyDescent="0.25">
      <c r="A31" s="13">
        <f t="shared" si="1"/>
        <v>28</v>
      </c>
      <c r="B31" s="13" t="s">
        <v>274</v>
      </c>
      <c r="C31" s="15" t="s">
        <v>297</v>
      </c>
      <c r="D31" s="13" t="s">
        <v>193</v>
      </c>
      <c r="E31" s="58">
        <v>273</v>
      </c>
      <c r="F31" s="58"/>
      <c r="G31" s="58">
        <f t="shared" si="0"/>
        <v>0</v>
      </c>
    </row>
    <row r="32" spans="1:7" ht="25.5" x14ac:dyDescent="0.25">
      <c r="A32" s="13">
        <f t="shared" si="1"/>
        <v>29</v>
      </c>
      <c r="B32" s="13" t="s">
        <v>274</v>
      </c>
      <c r="C32" s="15" t="s">
        <v>298</v>
      </c>
      <c r="D32" s="13" t="s">
        <v>193</v>
      </c>
      <c r="E32" s="58">
        <v>7221</v>
      </c>
      <c r="F32" s="58"/>
      <c r="G32" s="58">
        <f t="shared" si="0"/>
        <v>0</v>
      </c>
    </row>
    <row r="33" spans="1:7" ht="27.75" customHeight="1" x14ac:dyDescent="0.25">
      <c r="A33" s="13">
        <f t="shared" si="1"/>
        <v>30</v>
      </c>
      <c r="B33" s="13" t="s">
        <v>274</v>
      </c>
      <c r="C33" s="15" t="s">
        <v>472</v>
      </c>
      <c r="D33" s="13" t="s">
        <v>8</v>
      </c>
      <c r="E33" s="58">
        <v>1312</v>
      </c>
      <c r="F33" s="58"/>
      <c r="G33" s="58">
        <f t="shared" si="0"/>
        <v>0</v>
      </c>
    </row>
    <row r="34" spans="1:7" x14ac:dyDescent="0.25">
      <c r="A34" s="13">
        <f t="shared" si="1"/>
        <v>31</v>
      </c>
      <c r="B34" s="13" t="s">
        <v>274</v>
      </c>
      <c r="C34" s="15" t="s">
        <v>473</v>
      </c>
      <c r="D34" s="13" t="s">
        <v>8</v>
      </c>
      <c r="E34" s="58">
        <v>5013</v>
      </c>
      <c r="F34" s="58"/>
      <c r="G34" s="58">
        <f t="shared" si="0"/>
        <v>0</v>
      </c>
    </row>
    <row r="35" spans="1:7" ht="15.75" customHeight="1" x14ac:dyDescent="0.25">
      <c r="A35" s="94" t="s">
        <v>437</v>
      </c>
      <c r="B35" s="95"/>
      <c r="C35" s="95"/>
      <c r="D35" s="95"/>
      <c r="E35" s="95"/>
      <c r="F35" s="96"/>
      <c r="G35" s="64">
        <f>SUM(G4:G34)</f>
        <v>0</v>
      </c>
    </row>
  </sheetData>
  <mergeCells count="2">
    <mergeCell ref="A1:G1"/>
    <mergeCell ref="A35:F35"/>
  </mergeCells>
  <conditionalFormatting sqref="G4:G35">
    <cfRule type="cellIs" dxfId="6" priority="1" operator="equal">
      <formula>0</formula>
    </cfRule>
  </conditionalFormatting>
  <pageMargins left="0.70866141732283472" right="0.70866141732283472" top="0.98425196850393704" bottom="0.74803149606299213" header="0.31496062992125984" footer="0.31496062992125984"/>
  <pageSetup paperSize="9" scale="80" orientation="portrait" r:id="rId1"/>
  <headerFooter>
    <oddHeader>&amp;L&amp;"Arial Narrow,Kursywa"&amp;8ROZBUDOWA ULICY ŚLĘZOUJŚCIE WE WROCŁAWIU NA ODCINKU OD ULICY POTOKOWEJ DO ZABUDOWY&amp;C
&amp;"Arial Narrow,Pogrubiony"&amp;12KOSZTORYS OFERTOWY</oddHeader>
    <oddFooter>&amp;R&amp;"Arial Narrow,Normalny"&amp;9&amp;P/&amp;N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45"/>
  <sheetViews>
    <sheetView topLeftCell="A7" zoomScaleNormal="100" zoomScaleSheetLayoutView="120" workbookViewId="0">
      <selection activeCell="E21" sqref="E21"/>
    </sheetView>
  </sheetViews>
  <sheetFormatPr defaultRowHeight="15" x14ac:dyDescent="0.25"/>
  <cols>
    <col min="1" max="1" width="5.7109375" style="7" customWidth="1"/>
    <col min="2" max="2" width="12.140625" style="7" customWidth="1"/>
    <col min="3" max="3" width="37.140625" style="8" customWidth="1"/>
    <col min="4" max="4" width="9.140625" style="7"/>
    <col min="5" max="5" width="14" style="7" customWidth="1"/>
    <col min="6" max="6" width="13.28515625" style="7" customWidth="1"/>
    <col min="7" max="7" width="15" style="7" customWidth="1"/>
  </cols>
  <sheetData>
    <row r="1" spans="1:7" ht="15.75" x14ac:dyDescent="0.25">
      <c r="A1" s="97" t="s">
        <v>421</v>
      </c>
      <c r="B1" s="97"/>
      <c r="C1" s="97"/>
      <c r="D1" s="97"/>
      <c r="E1" s="97"/>
      <c r="F1" s="97"/>
      <c r="G1" s="97"/>
    </row>
    <row r="3" spans="1:7" x14ac:dyDescent="0.25">
      <c r="A3" s="1" t="s">
        <v>0</v>
      </c>
      <c r="B3" s="1" t="s">
        <v>449</v>
      </c>
      <c r="C3" s="1" t="s">
        <v>450</v>
      </c>
      <c r="D3" s="1" t="s">
        <v>447</v>
      </c>
      <c r="E3" s="2" t="s">
        <v>448</v>
      </c>
      <c r="F3" s="2" t="s">
        <v>415</v>
      </c>
      <c r="G3" s="2" t="s">
        <v>94</v>
      </c>
    </row>
    <row r="4" spans="1:7" x14ac:dyDescent="0.25">
      <c r="A4" s="13"/>
      <c r="B4" s="90" t="s">
        <v>299</v>
      </c>
      <c r="C4" s="91"/>
      <c r="D4" s="91"/>
      <c r="E4" s="91"/>
      <c r="F4" s="91"/>
      <c r="G4" s="92"/>
    </row>
    <row r="5" spans="1:7" x14ac:dyDescent="0.25">
      <c r="A5" s="13">
        <v>1</v>
      </c>
      <c r="B5" s="13" t="s">
        <v>300</v>
      </c>
      <c r="C5" s="15" t="s">
        <v>492</v>
      </c>
      <c r="D5" s="13" t="s">
        <v>5</v>
      </c>
      <c r="E5" s="58">
        <v>35.42</v>
      </c>
      <c r="F5" s="58"/>
      <c r="G5" s="58">
        <f>ROUND(E5*F5,2)</f>
        <v>0</v>
      </c>
    </row>
    <row r="6" spans="1:7" ht="25.5" x14ac:dyDescent="0.25">
      <c r="A6" s="13">
        <f>A5+1</f>
        <v>2</v>
      </c>
      <c r="B6" s="13" t="s">
        <v>300</v>
      </c>
      <c r="C6" s="15" t="s">
        <v>302</v>
      </c>
      <c r="D6" s="13" t="s">
        <v>10</v>
      </c>
      <c r="E6" s="58">
        <v>80.5</v>
      </c>
      <c r="F6" s="58"/>
      <c r="G6" s="58">
        <f t="shared" ref="G6:G29" si="0">ROUND(E6*F6,2)</f>
        <v>0</v>
      </c>
    </row>
    <row r="7" spans="1:7" ht="38.25" x14ac:dyDescent="0.25">
      <c r="A7" s="13">
        <f t="shared" ref="A7:A42" si="1">A6+1</f>
        <v>3</v>
      </c>
      <c r="B7" s="13" t="s">
        <v>300</v>
      </c>
      <c r="C7" s="15" t="s">
        <v>303</v>
      </c>
      <c r="D7" s="13" t="s">
        <v>10</v>
      </c>
      <c r="E7" s="58">
        <v>161</v>
      </c>
      <c r="F7" s="58"/>
      <c r="G7" s="58">
        <f t="shared" si="0"/>
        <v>0</v>
      </c>
    </row>
    <row r="8" spans="1:7" ht="38.25" x14ac:dyDescent="0.25">
      <c r="A8" s="13">
        <f t="shared" si="1"/>
        <v>4</v>
      </c>
      <c r="B8" s="13" t="s">
        <v>300</v>
      </c>
      <c r="C8" s="15" t="s">
        <v>304</v>
      </c>
      <c r="D8" s="13" t="s">
        <v>10</v>
      </c>
      <c r="E8" s="58">
        <v>80.5</v>
      </c>
      <c r="F8" s="58"/>
      <c r="G8" s="58">
        <f t="shared" si="0"/>
        <v>0</v>
      </c>
    </row>
    <row r="9" spans="1:7" ht="25.5" x14ac:dyDescent="0.25">
      <c r="A9" s="13">
        <f t="shared" si="1"/>
        <v>5</v>
      </c>
      <c r="B9" s="13" t="s">
        <v>300</v>
      </c>
      <c r="C9" s="15" t="s">
        <v>305</v>
      </c>
      <c r="D9" s="13" t="s">
        <v>10</v>
      </c>
      <c r="E9" s="58">
        <v>80.5</v>
      </c>
      <c r="F9" s="58"/>
      <c r="G9" s="58">
        <f t="shared" si="0"/>
        <v>0</v>
      </c>
    </row>
    <row r="10" spans="1:7" ht="25.5" x14ac:dyDescent="0.25">
      <c r="A10" s="13">
        <f t="shared" si="1"/>
        <v>6</v>
      </c>
      <c r="B10" s="13" t="s">
        <v>300</v>
      </c>
      <c r="C10" s="15" t="s">
        <v>306</v>
      </c>
      <c r="D10" s="13" t="s">
        <v>5</v>
      </c>
      <c r="E10" s="58">
        <v>28.98</v>
      </c>
      <c r="F10" s="58"/>
      <c r="G10" s="58">
        <f t="shared" si="0"/>
        <v>0</v>
      </c>
    </row>
    <row r="11" spans="1:7" ht="25.5" x14ac:dyDescent="0.25">
      <c r="A11" s="13">
        <f t="shared" si="1"/>
        <v>7</v>
      </c>
      <c r="B11" s="13" t="s">
        <v>300</v>
      </c>
      <c r="C11" s="15" t="s">
        <v>307</v>
      </c>
      <c r="D11" s="13" t="s">
        <v>5</v>
      </c>
      <c r="E11" s="58">
        <v>6.44</v>
      </c>
      <c r="F11" s="58"/>
      <c r="G11" s="58">
        <f t="shared" si="0"/>
        <v>0</v>
      </c>
    </row>
    <row r="12" spans="1:7" ht="25.5" x14ac:dyDescent="0.25">
      <c r="A12" s="13">
        <f t="shared" si="1"/>
        <v>8</v>
      </c>
      <c r="B12" s="13" t="s">
        <v>300</v>
      </c>
      <c r="C12" s="15" t="s">
        <v>308</v>
      </c>
      <c r="D12" s="13" t="s">
        <v>5</v>
      </c>
      <c r="E12" s="58">
        <v>6.44</v>
      </c>
      <c r="F12" s="58"/>
      <c r="G12" s="58">
        <f t="shared" si="0"/>
        <v>0</v>
      </c>
    </row>
    <row r="13" spans="1:7" x14ac:dyDescent="0.25">
      <c r="A13" s="13">
        <f t="shared" si="1"/>
        <v>9</v>
      </c>
      <c r="B13" s="13" t="s">
        <v>300</v>
      </c>
      <c r="C13" s="15" t="s">
        <v>493</v>
      </c>
      <c r="D13" s="13" t="s">
        <v>5</v>
      </c>
      <c r="E13" s="58">
        <v>106.2</v>
      </c>
      <c r="F13" s="58"/>
      <c r="G13" s="58">
        <f t="shared" si="0"/>
        <v>0</v>
      </c>
    </row>
    <row r="14" spans="1:7" ht="25.5" x14ac:dyDescent="0.25">
      <c r="A14" s="13">
        <f t="shared" si="1"/>
        <v>10</v>
      </c>
      <c r="B14" s="13" t="s">
        <v>300</v>
      </c>
      <c r="C14" s="15" t="s">
        <v>302</v>
      </c>
      <c r="D14" s="13" t="s">
        <v>10</v>
      </c>
      <c r="E14" s="58">
        <v>442.5</v>
      </c>
      <c r="F14" s="58"/>
      <c r="G14" s="58">
        <f t="shared" si="0"/>
        <v>0</v>
      </c>
    </row>
    <row r="15" spans="1:7" ht="25.5" x14ac:dyDescent="0.25">
      <c r="A15" s="13">
        <f t="shared" si="1"/>
        <v>11</v>
      </c>
      <c r="B15" s="13" t="s">
        <v>300</v>
      </c>
      <c r="C15" s="59" t="s">
        <v>309</v>
      </c>
      <c r="D15" s="13" t="s">
        <v>10</v>
      </c>
      <c r="E15" s="58">
        <v>468.9</v>
      </c>
      <c r="F15" s="58"/>
      <c r="G15" s="58">
        <f t="shared" si="0"/>
        <v>0</v>
      </c>
    </row>
    <row r="16" spans="1:7" ht="38.25" x14ac:dyDescent="0.25">
      <c r="A16" s="13">
        <f t="shared" si="1"/>
        <v>12</v>
      </c>
      <c r="B16" s="13" t="s">
        <v>300</v>
      </c>
      <c r="C16" s="15" t="s">
        <v>304</v>
      </c>
      <c r="D16" s="13" t="s">
        <v>10</v>
      </c>
      <c r="E16" s="58">
        <v>468.9</v>
      </c>
      <c r="F16" s="58"/>
      <c r="G16" s="58">
        <f t="shared" si="0"/>
        <v>0</v>
      </c>
    </row>
    <row r="17" spans="1:7" ht="25.5" x14ac:dyDescent="0.25">
      <c r="A17" s="13">
        <f t="shared" si="1"/>
        <v>13</v>
      </c>
      <c r="B17" s="13" t="s">
        <v>300</v>
      </c>
      <c r="C17" s="15" t="s">
        <v>305</v>
      </c>
      <c r="D17" s="13" t="s">
        <v>10</v>
      </c>
      <c r="E17" s="58">
        <v>442.5</v>
      </c>
      <c r="F17" s="58"/>
      <c r="G17" s="58">
        <f t="shared" si="0"/>
        <v>0</v>
      </c>
    </row>
    <row r="18" spans="1:7" ht="25.5" x14ac:dyDescent="0.25">
      <c r="A18" s="13">
        <f t="shared" si="1"/>
        <v>14</v>
      </c>
      <c r="B18" s="13" t="s">
        <v>300</v>
      </c>
      <c r="C18" s="15" t="s">
        <v>306</v>
      </c>
      <c r="D18" s="13" t="s">
        <v>5</v>
      </c>
      <c r="E18" s="58">
        <v>70.8</v>
      </c>
      <c r="F18" s="58"/>
      <c r="G18" s="58">
        <f t="shared" si="0"/>
        <v>0</v>
      </c>
    </row>
    <row r="19" spans="1:7" ht="25.5" x14ac:dyDescent="0.25">
      <c r="A19" s="13">
        <f t="shared" si="1"/>
        <v>15</v>
      </c>
      <c r="B19" s="13" t="s">
        <v>300</v>
      </c>
      <c r="C19" s="15" t="s">
        <v>307</v>
      </c>
      <c r="D19" s="13" t="s">
        <v>5</v>
      </c>
      <c r="E19" s="58">
        <v>35.4</v>
      </c>
      <c r="F19" s="58"/>
      <c r="G19" s="58">
        <f t="shared" si="0"/>
        <v>0</v>
      </c>
    </row>
    <row r="20" spans="1:7" ht="25.5" x14ac:dyDescent="0.25">
      <c r="A20" s="13">
        <f t="shared" si="1"/>
        <v>16</v>
      </c>
      <c r="B20" s="13" t="s">
        <v>300</v>
      </c>
      <c r="C20" s="15" t="s">
        <v>308</v>
      </c>
      <c r="D20" s="13" t="s">
        <v>5</v>
      </c>
      <c r="E20" s="58">
        <v>35.4</v>
      </c>
      <c r="F20" s="58"/>
      <c r="G20" s="58">
        <f t="shared" si="0"/>
        <v>0</v>
      </c>
    </row>
    <row r="21" spans="1:7" ht="38.25" x14ac:dyDescent="0.25">
      <c r="A21" s="13">
        <f t="shared" si="1"/>
        <v>17</v>
      </c>
      <c r="B21" s="13" t="s">
        <v>300</v>
      </c>
      <c r="C21" s="15" t="s">
        <v>310</v>
      </c>
      <c r="D21" s="13" t="s">
        <v>10</v>
      </c>
      <c r="E21" s="58">
        <v>51</v>
      </c>
      <c r="F21" s="58"/>
      <c r="G21" s="58">
        <f t="shared" si="0"/>
        <v>0</v>
      </c>
    </row>
    <row r="22" spans="1:7" ht="51" x14ac:dyDescent="0.25">
      <c r="A22" s="13">
        <f t="shared" si="1"/>
        <v>18</v>
      </c>
      <c r="B22" s="13" t="s">
        <v>300</v>
      </c>
      <c r="C22" s="15" t="s">
        <v>311</v>
      </c>
      <c r="D22" s="13" t="s">
        <v>10</v>
      </c>
      <c r="E22" s="58">
        <v>20</v>
      </c>
      <c r="F22" s="58"/>
      <c r="G22" s="58">
        <f t="shared" si="0"/>
        <v>0</v>
      </c>
    </row>
    <row r="23" spans="1:7" ht="38.25" x14ac:dyDescent="0.25">
      <c r="A23" s="13">
        <f t="shared" si="1"/>
        <v>19</v>
      </c>
      <c r="B23" s="13" t="s">
        <v>300</v>
      </c>
      <c r="C23" s="15" t="s">
        <v>312</v>
      </c>
      <c r="D23" s="13" t="s">
        <v>193</v>
      </c>
      <c r="E23" s="58">
        <v>36</v>
      </c>
      <c r="F23" s="58"/>
      <c r="G23" s="58">
        <f t="shared" si="0"/>
        <v>0</v>
      </c>
    </row>
    <row r="24" spans="1:7" x14ac:dyDescent="0.25">
      <c r="A24" s="13">
        <f t="shared" si="1"/>
        <v>20</v>
      </c>
      <c r="B24" s="13" t="s">
        <v>300</v>
      </c>
      <c r="C24" s="15" t="s">
        <v>313</v>
      </c>
      <c r="D24" s="13" t="s">
        <v>314</v>
      </c>
      <c r="E24" s="58">
        <v>18</v>
      </c>
      <c r="F24" s="58"/>
      <c r="G24" s="58">
        <f t="shared" si="0"/>
        <v>0</v>
      </c>
    </row>
    <row r="25" spans="1:7" ht="25.5" x14ac:dyDescent="0.25">
      <c r="A25" s="13">
        <f t="shared" si="1"/>
        <v>21</v>
      </c>
      <c r="B25" s="13" t="s">
        <v>300</v>
      </c>
      <c r="C25" s="15" t="s">
        <v>315</v>
      </c>
      <c r="D25" s="13" t="s">
        <v>10</v>
      </c>
      <c r="E25" s="58">
        <v>80.5</v>
      </c>
      <c r="F25" s="58"/>
      <c r="G25" s="58">
        <f t="shared" si="0"/>
        <v>0</v>
      </c>
    </row>
    <row r="26" spans="1:7" ht="25.5" x14ac:dyDescent="0.25">
      <c r="A26" s="13">
        <f t="shared" si="1"/>
        <v>22</v>
      </c>
      <c r="B26" s="13" t="s">
        <v>300</v>
      </c>
      <c r="C26" s="15" t="s">
        <v>316</v>
      </c>
      <c r="D26" s="13" t="s">
        <v>10</v>
      </c>
      <c r="E26" s="58">
        <v>423.7</v>
      </c>
      <c r="F26" s="58"/>
      <c r="G26" s="58">
        <f t="shared" si="0"/>
        <v>0</v>
      </c>
    </row>
    <row r="27" spans="1:7" ht="38.25" x14ac:dyDescent="0.25">
      <c r="A27" s="13">
        <f t="shared" si="1"/>
        <v>23</v>
      </c>
      <c r="B27" s="13" t="s">
        <v>300</v>
      </c>
      <c r="C27" s="15" t="s">
        <v>317</v>
      </c>
      <c r="D27" s="13" t="s">
        <v>10</v>
      </c>
      <c r="E27" s="58">
        <v>48</v>
      </c>
      <c r="F27" s="58"/>
      <c r="G27" s="58">
        <f t="shared" si="0"/>
        <v>0</v>
      </c>
    </row>
    <row r="28" spans="1:7" x14ac:dyDescent="0.25">
      <c r="A28" s="13"/>
      <c r="B28" s="90" t="s">
        <v>318</v>
      </c>
      <c r="C28" s="91"/>
      <c r="D28" s="91"/>
      <c r="E28" s="91"/>
      <c r="F28" s="91"/>
      <c r="G28" s="92"/>
    </row>
    <row r="29" spans="1:7" ht="25.5" x14ac:dyDescent="0.25">
      <c r="A29" s="13">
        <f>A27+1</f>
        <v>24</v>
      </c>
      <c r="B29" s="13" t="s">
        <v>300</v>
      </c>
      <c r="C29" s="15" t="s">
        <v>319</v>
      </c>
      <c r="D29" s="13" t="s">
        <v>193</v>
      </c>
      <c r="E29" s="58">
        <v>17</v>
      </c>
      <c r="F29" s="58"/>
      <c r="G29" s="58">
        <f t="shared" si="0"/>
        <v>0</v>
      </c>
    </row>
    <row r="30" spans="1:7" ht="25.5" x14ac:dyDescent="0.25">
      <c r="A30" s="13">
        <f t="shared" si="1"/>
        <v>25</v>
      </c>
      <c r="B30" s="13" t="s">
        <v>300</v>
      </c>
      <c r="C30" s="15" t="s">
        <v>320</v>
      </c>
      <c r="D30" s="13" t="s">
        <v>193</v>
      </c>
      <c r="E30" s="58">
        <v>2</v>
      </c>
      <c r="F30" s="58"/>
      <c r="G30" s="58">
        <f t="shared" ref="G30:G41" si="2">ROUND(E30*F30,2)</f>
        <v>0</v>
      </c>
    </row>
    <row r="31" spans="1:7" ht="25.5" x14ac:dyDescent="0.25">
      <c r="A31" s="13">
        <f t="shared" si="1"/>
        <v>26</v>
      </c>
      <c r="B31" s="13" t="s">
        <v>300</v>
      </c>
      <c r="C31" s="15" t="s">
        <v>321</v>
      </c>
      <c r="D31" s="13" t="s">
        <v>193</v>
      </c>
      <c r="E31" s="58">
        <v>15</v>
      </c>
      <c r="F31" s="58"/>
      <c r="G31" s="58">
        <f t="shared" si="2"/>
        <v>0</v>
      </c>
    </row>
    <row r="32" spans="1:7" ht="38.25" x14ac:dyDescent="0.25">
      <c r="A32" s="13">
        <f t="shared" si="1"/>
        <v>27</v>
      </c>
      <c r="B32" s="13" t="s">
        <v>300</v>
      </c>
      <c r="C32" s="15" t="s">
        <v>322</v>
      </c>
      <c r="D32" s="13" t="s">
        <v>193</v>
      </c>
      <c r="E32" s="58">
        <v>2</v>
      </c>
      <c r="F32" s="58"/>
      <c r="G32" s="58">
        <f t="shared" si="2"/>
        <v>0</v>
      </c>
    </row>
    <row r="33" spans="1:7" ht="38.25" x14ac:dyDescent="0.25">
      <c r="A33" s="13">
        <f t="shared" si="1"/>
        <v>28</v>
      </c>
      <c r="B33" s="13" t="s">
        <v>300</v>
      </c>
      <c r="C33" s="15" t="s">
        <v>323</v>
      </c>
      <c r="D33" s="13" t="s">
        <v>193</v>
      </c>
      <c r="E33" s="58">
        <v>3</v>
      </c>
      <c r="F33" s="58"/>
      <c r="G33" s="58">
        <f t="shared" si="2"/>
        <v>0</v>
      </c>
    </row>
    <row r="34" spans="1:7" ht="38.25" x14ac:dyDescent="0.25">
      <c r="A34" s="13">
        <f t="shared" si="1"/>
        <v>29</v>
      </c>
      <c r="B34" s="13" t="s">
        <v>300</v>
      </c>
      <c r="C34" s="15" t="s">
        <v>324</v>
      </c>
      <c r="D34" s="13" t="s">
        <v>193</v>
      </c>
      <c r="E34" s="58">
        <v>12</v>
      </c>
      <c r="F34" s="58"/>
      <c r="G34" s="58">
        <f t="shared" si="2"/>
        <v>0</v>
      </c>
    </row>
    <row r="35" spans="1:7" ht="51" x14ac:dyDescent="0.25">
      <c r="A35" s="13">
        <f t="shared" si="1"/>
        <v>30</v>
      </c>
      <c r="B35" s="13" t="s">
        <v>300</v>
      </c>
      <c r="C35" s="15" t="s">
        <v>325</v>
      </c>
      <c r="D35" s="13" t="s">
        <v>326</v>
      </c>
      <c r="E35" s="58">
        <v>3</v>
      </c>
      <c r="F35" s="58"/>
      <c r="G35" s="58">
        <f t="shared" si="2"/>
        <v>0</v>
      </c>
    </row>
    <row r="36" spans="1:7" ht="51" x14ac:dyDescent="0.25">
      <c r="A36" s="13">
        <f t="shared" si="1"/>
        <v>31</v>
      </c>
      <c r="B36" s="13" t="s">
        <v>300</v>
      </c>
      <c r="C36" s="15" t="s">
        <v>327</v>
      </c>
      <c r="D36" s="13" t="s">
        <v>326</v>
      </c>
      <c r="E36" s="58">
        <v>12</v>
      </c>
      <c r="F36" s="58"/>
      <c r="G36" s="58">
        <f t="shared" si="2"/>
        <v>0</v>
      </c>
    </row>
    <row r="37" spans="1:7" ht="51" x14ac:dyDescent="0.25">
      <c r="A37" s="13">
        <f t="shared" si="1"/>
        <v>32</v>
      </c>
      <c r="B37" s="13" t="s">
        <v>300</v>
      </c>
      <c r="C37" s="15" t="s">
        <v>328</v>
      </c>
      <c r="D37" s="13" t="s">
        <v>326</v>
      </c>
      <c r="E37" s="58">
        <v>2</v>
      </c>
      <c r="F37" s="58"/>
      <c r="G37" s="58">
        <f t="shared" si="2"/>
        <v>0</v>
      </c>
    </row>
    <row r="38" spans="1:7" ht="25.5" x14ac:dyDescent="0.25">
      <c r="A38" s="13">
        <f t="shared" si="1"/>
        <v>33</v>
      </c>
      <c r="B38" s="13" t="s">
        <v>300</v>
      </c>
      <c r="C38" s="15" t="s">
        <v>329</v>
      </c>
      <c r="D38" s="13" t="s">
        <v>193</v>
      </c>
      <c r="E38" s="58">
        <v>2</v>
      </c>
      <c r="F38" s="58"/>
      <c r="G38" s="58">
        <f t="shared" si="2"/>
        <v>0</v>
      </c>
    </row>
    <row r="39" spans="1:7" ht="25.5" x14ac:dyDescent="0.25">
      <c r="A39" s="13">
        <f t="shared" si="1"/>
        <v>34</v>
      </c>
      <c r="B39" s="13" t="s">
        <v>300</v>
      </c>
      <c r="C39" s="15" t="s">
        <v>330</v>
      </c>
      <c r="D39" s="13" t="s">
        <v>193</v>
      </c>
      <c r="E39" s="58">
        <v>17</v>
      </c>
      <c r="F39" s="58"/>
      <c r="G39" s="58">
        <f t="shared" si="2"/>
        <v>0</v>
      </c>
    </row>
    <row r="40" spans="1:7" ht="25.5" x14ac:dyDescent="0.25">
      <c r="A40" s="13">
        <f t="shared" si="1"/>
        <v>35</v>
      </c>
      <c r="B40" s="13" t="s">
        <v>300</v>
      </c>
      <c r="C40" s="15" t="s">
        <v>331</v>
      </c>
      <c r="D40" s="13" t="s">
        <v>332</v>
      </c>
      <c r="E40" s="58">
        <v>19</v>
      </c>
      <c r="F40" s="58"/>
      <c r="G40" s="58">
        <f t="shared" si="2"/>
        <v>0</v>
      </c>
    </row>
    <row r="41" spans="1:7" ht="38.25" x14ac:dyDescent="0.25">
      <c r="A41" s="13">
        <f t="shared" si="1"/>
        <v>36</v>
      </c>
      <c r="B41" s="13" t="s">
        <v>300</v>
      </c>
      <c r="C41" s="15" t="s">
        <v>333</v>
      </c>
      <c r="D41" s="13" t="s">
        <v>8</v>
      </c>
      <c r="E41" s="58">
        <v>39.950000000000003</v>
      </c>
      <c r="F41" s="58"/>
      <c r="G41" s="58">
        <f t="shared" si="2"/>
        <v>0</v>
      </c>
    </row>
    <row r="42" spans="1:7" x14ac:dyDescent="0.25">
      <c r="A42" s="13">
        <f t="shared" si="1"/>
        <v>37</v>
      </c>
      <c r="B42" s="13" t="s">
        <v>300</v>
      </c>
      <c r="C42" s="15" t="s">
        <v>334</v>
      </c>
      <c r="D42" s="13" t="s">
        <v>193</v>
      </c>
      <c r="E42" s="58">
        <v>17</v>
      </c>
      <c r="F42" s="58"/>
      <c r="G42" s="58">
        <f t="shared" ref="G42:G44" si="3">E42*F42</f>
        <v>0</v>
      </c>
    </row>
    <row r="43" spans="1:7" x14ac:dyDescent="0.25">
      <c r="A43" s="13"/>
      <c r="B43" s="90" t="s">
        <v>335</v>
      </c>
      <c r="C43" s="91"/>
      <c r="D43" s="91"/>
      <c r="E43" s="91"/>
      <c r="F43" s="91"/>
      <c r="G43" s="92"/>
    </row>
    <row r="44" spans="1:7" ht="39.75" customHeight="1" x14ac:dyDescent="0.25">
      <c r="A44" s="13">
        <f>A42+1</f>
        <v>38</v>
      </c>
      <c r="B44" s="13" t="s">
        <v>300</v>
      </c>
      <c r="C44" s="59" t="s">
        <v>336</v>
      </c>
      <c r="D44" s="13" t="s">
        <v>145</v>
      </c>
      <c r="E44" s="58">
        <v>1</v>
      </c>
      <c r="F44" s="58"/>
      <c r="G44" s="58">
        <f t="shared" si="3"/>
        <v>0</v>
      </c>
    </row>
    <row r="45" spans="1:7" s="4" customFormat="1" ht="18.75" customHeight="1" x14ac:dyDescent="0.25">
      <c r="A45" s="87" t="s">
        <v>438</v>
      </c>
      <c r="B45" s="88"/>
      <c r="C45" s="88"/>
      <c r="D45" s="88"/>
      <c r="E45" s="88"/>
      <c r="F45" s="89"/>
      <c r="G45" s="64">
        <f>SUM(G44,G29:G42,G5:G27)</f>
        <v>0</v>
      </c>
    </row>
  </sheetData>
  <mergeCells count="5">
    <mergeCell ref="A1:G1"/>
    <mergeCell ref="A45:F45"/>
    <mergeCell ref="B43:G43"/>
    <mergeCell ref="B28:G28"/>
    <mergeCell ref="B4:G4"/>
  </mergeCells>
  <conditionalFormatting sqref="G5:G45">
    <cfRule type="cellIs" dxfId="5" priority="1" operator="equal">
      <formula>0</formula>
    </cfRule>
  </conditionalFormatting>
  <pageMargins left="0.70866141732283472" right="0.70866141732283472" top="0.98425196850393704" bottom="0.78740157480314965" header="0.31496062992125984" footer="0.31496062992125984"/>
  <pageSetup paperSize="9" scale="80" orientation="portrait" r:id="rId1"/>
  <headerFooter>
    <oddHeader>&amp;L&amp;"Arial Narrow,Kursywa"&amp;8ROZBUDOWA ULICY ŚLĘZOUJŚCIE WE WROCŁAWIU NA ODCINKU OD ULICY POTOKOWEJ DO ZABUDOWY&amp;C
&amp;"Arial Narrow,Pogrubiony"&amp;12KOSZTORYS OFERTOWY</oddHeader>
    <oddFooter>&amp;R&amp;"Arial Narrow,Normalny"&amp;9&amp;P/&amp;N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2"/>
  <sheetViews>
    <sheetView zoomScale="115" zoomScaleNormal="115" zoomScaleSheetLayoutView="120" workbookViewId="0">
      <selection activeCell="F19" sqref="F19"/>
    </sheetView>
  </sheetViews>
  <sheetFormatPr defaultRowHeight="15" x14ac:dyDescent="0.25"/>
  <cols>
    <col min="1" max="1" width="5.7109375" style="7" customWidth="1"/>
    <col min="2" max="2" width="12.140625" style="7" customWidth="1"/>
    <col min="3" max="3" width="37.140625" style="8" customWidth="1"/>
    <col min="4" max="4" width="9.140625" style="7"/>
    <col min="5" max="5" width="14" style="7" customWidth="1"/>
    <col min="6" max="6" width="13.28515625" style="7" customWidth="1"/>
    <col min="7" max="7" width="15" style="7" customWidth="1"/>
  </cols>
  <sheetData>
    <row r="1" spans="1:7" ht="15.75" x14ac:dyDescent="0.25">
      <c r="A1" s="97" t="s">
        <v>457</v>
      </c>
      <c r="B1" s="97"/>
      <c r="C1" s="97"/>
      <c r="D1" s="97"/>
      <c r="E1" s="97"/>
      <c r="F1" s="97"/>
      <c r="G1" s="97"/>
    </row>
    <row r="3" spans="1:7" ht="22.7" customHeight="1" x14ac:dyDescent="0.25">
      <c r="A3" s="1" t="s">
        <v>0</v>
      </c>
      <c r="B3" s="1" t="s">
        <v>449</v>
      </c>
      <c r="C3" s="1" t="s">
        <v>450</v>
      </c>
      <c r="D3" s="1" t="s">
        <v>447</v>
      </c>
      <c r="E3" s="2" t="s">
        <v>448</v>
      </c>
      <c r="F3" s="2" t="s">
        <v>415</v>
      </c>
      <c r="G3" s="2" t="s">
        <v>94</v>
      </c>
    </row>
    <row r="4" spans="1:7" ht="39.75" customHeight="1" x14ac:dyDescent="0.25">
      <c r="A4" s="56" t="s">
        <v>458</v>
      </c>
      <c r="B4" s="98" t="s">
        <v>337</v>
      </c>
      <c r="C4" s="98"/>
      <c r="D4" s="98"/>
      <c r="E4" s="98"/>
      <c r="F4" s="98"/>
      <c r="G4" s="98"/>
    </row>
    <row r="5" spans="1:7" x14ac:dyDescent="0.25">
      <c r="A5" s="13">
        <v>1</v>
      </c>
      <c r="B5" s="13" t="s">
        <v>338</v>
      </c>
      <c r="C5" s="15" t="s">
        <v>476</v>
      </c>
      <c r="D5" s="13" t="s">
        <v>10</v>
      </c>
      <c r="E5" s="58">
        <v>15</v>
      </c>
      <c r="F5" s="58"/>
      <c r="G5" s="60">
        <f>ROUND(F5*E5,2)</f>
        <v>0</v>
      </c>
    </row>
    <row r="6" spans="1:7" ht="25.5" x14ac:dyDescent="0.25">
      <c r="A6" s="13">
        <f>A5+1</f>
        <v>2</v>
      </c>
      <c r="B6" s="13" t="s">
        <v>338</v>
      </c>
      <c r="C6" s="15" t="s">
        <v>301</v>
      </c>
      <c r="D6" s="13" t="s">
        <v>5</v>
      </c>
      <c r="E6" s="58">
        <v>9.9</v>
      </c>
      <c r="F6" s="58"/>
      <c r="G6" s="60">
        <f t="shared" ref="G6:G41" si="0">ROUND(F6*E6,2)</f>
        <v>0</v>
      </c>
    </row>
    <row r="7" spans="1:7" ht="25.5" x14ac:dyDescent="0.25">
      <c r="A7" s="13">
        <f t="shared" ref="A7:A41" si="1">A6+1</f>
        <v>3</v>
      </c>
      <c r="B7" s="13" t="s">
        <v>338</v>
      </c>
      <c r="C7" s="15" t="s">
        <v>339</v>
      </c>
      <c r="D7" s="13" t="s">
        <v>10</v>
      </c>
      <c r="E7" s="58">
        <v>15</v>
      </c>
      <c r="F7" s="58"/>
      <c r="G7" s="60">
        <f t="shared" si="0"/>
        <v>0</v>
      </c>
    </row>
    <row r="8" spans="1:7" ht="25.5" x14ac:dyDescent="0.25">
      <c r="A8" s="13">
        <f t="shared" si="1"/>
        <v>4</v>
      </c>
      <c r="B8" s="13" t="s">
        <v>338</v>
      </c>
      <c r="C8" s="15" t="s">
        <v>340</v>
      </c>
      <c r="D8" s="13" t="s">
        <v>10</v>
      </c>
      <c r="E8" s="58">
        <v>15</v>
      </c>
      <c r="F8" s="58"/>
      <c r="G8" s="60">
        <f t="shared" si="0"/>
        <v>0</v>
      </c>
    </row>
    <row r="9" spans="1:7" ht="25.5" x14ac:dyDescent="0.25">
      <c r="A9" s="13">
        <f t="shared" si="1"/>
        <v>5</v>
      </c>
      <c r="B9" s="13" t="s">
        <v>338</v>
      </c>
      <c r="C9" s="15" t="s">
        <v>494</v>
      </c>
      <c r="D9" s="13" t="s">
        <v>10</v>
      </c>
      <c r="E9" s="58">
        <v>15</v>
      </c>
      <c r="F9" s="58"/>
      <c r="G9" s="60">
        <f t="shared" si="0"/>
        <v>0</v>
      </c>
    </row>
    <row r="10" spans="1:7" ht="25.5" x14ac:dyDescent="0.25">
      <c r="A10" s="13">
        <f t="shared" si="1"/>
        <v>6</v>
      </c>
      <c r="B10" s="13" t="s">
        <v>338</v>
      </c>
      <c r="C10" s="15" t="s">
        <v>341</v>
      </c>
      <c r="D10" s="13" t="s">
        <v>10</v>
      </c>
      <c r="E10" s="58">
        <v>45</v>
      </c>
      <c r="F10" s="58"/>
      <c r="G10" s="60">
        <f t="shared" si="0"/>
        <v>0</v>
      </c>
    </row>
    <row r="11" spans="1:7" x14ac:dyDescent="0.25">
      <c r="A11" s="13">
        <f t="shared" si="1"/>
        <v>7</v>
      </c>
      <c r="B11" s="13" t="s">
        <v>338</v>
      </c>
      <c r="C11" s="15" t="s">
        <v>342</v>
      </c>
      <c r="D11" s="13" t="s">
        <v>314</v>
      </c>
      <c r="E11" s="58">
        <v>3</v>
      </c>
      <c r="F11" s="58"/>
      <c r="G11" s="60">
        <f t="shared" si="0"/>
        <v>0</v>
      </c>
    </row>
    <row r="12" spans="1:7" ht="25.5" x14ac:dyDescent="0.25">
      <c r="A12" s="13">
        <f t="shared" si="1"/>
        <v>8</v>
      </c>
      <c r="B12" s="13" t="s">
        <v>338</v>
      </c>
      <c r="C12" s="15" t="s">
        <v>343</v>
      </c>
      <c r="D12" s="13" t="s">
        <v>10</v>
      </c>
      <c r="E12" s="58">
        <v>15</v>
      </c>
      <c r="F12" s="58"/>
      <c r="G12" s="60">
        <f t="shared" si="0"/>
        <v>0</v>
      </c>
    </row>
    <row r="13" spans="1:7" ht="25.5" x14ac:dyDescent="0.25">
      <c r="A13" s="13">
        <f t="shared" si="1"/>
        <v>9</v>
      </c>
      <c r="B13" s="13" t="s">
        <v>338</v>
      </c>
      <c r="C13" s="15" t="s">
        <v>306</v>
      </c>
      <c r="D13" s="13" t="s">
        <v>5</v>
      </c>
      <c r="E13" s="58">
        <v>8.1</v>
      </c>
      <c r="F13" s="58"/>
      <c r="G13" s="60">
        <f t="shared" si="0"/>
        <v>0</v>
      </c>
    </row>
    <row r="14" spans="1:7" ht="25.5" x14ac:dyDescent="0.25">
      <c r="A14" s="13">
        <f t="shared" si="1"/>
        <v>10</v>
      </c>
      <c r="B14" s="13" t="s">
        <v>338</v>
      </c>
      <c r="C14" s="59" t="s">
        <v>475</v>
      </c>
      <c r="D14" s="13" t="s">
        <v>5</v>
      </c>
      <c r="E14" s="58">
        <v>1.8</v>
      </c>
      <c r="F14" s="58"/>
      <c r="G14" s="60">
        <f t="shared" si="0"/>
        <v>0</v>
      </c>
    </row>
    <row r="15" spans="1:7" ht="25.5" x14ac:dyDescent="0.25">
      <c r="A15" s="13">
        <f t="shared" si="1"/>
        <v>11</v>
      </c>
      <c r="B15" s="13" t="s">
        <v>338</v>
      </c>
      <c r="C15" s="15" t="s">
        <v>474</v>
      </c>
      <c r="D15" s="13" t="s">
        <v>16</v>
      </c>
      <c r="E15" s="58">
        <v>3.24</v>
      </c>
      <c r="F15" s="58"/>
      <c r="G15" s="60">
        <f t="shared" si="0"/>
        <v>0</v>
      </c>
    </row>
    <row r="16" spans="1:7" ht="37.5" customHeight="1" x14ac:dyDescent="0.25">
      <c r="A16" s="56" t="s">
        <v>459</v>
      </c>
      <c r="B16" s="94" t="s">
        <v>344</v>
      </c>
      <c r="C16" s="95"/>
      <c r="D16" s="95"/>
      <c r="E16" s="95"/>
      <c r="F16" s="95"/>
      <c r="G16" s="96"/>
    </row>
    <row r="17" spans="1:7" x14ac:dyDescent="0.25">
      <c r="A17" s="13">
        <f>A15+1</f>
        <v>12</v>
      </c>
      <c r="B17" s="13" t="s">
        <v>338</v>
      </c>
      <c r="C17" s="15" t="s">
        <v>476</v>
      </c>
      <c r="D17" s="13" t="s">
        <v>10</v>
      </c>
      <c r="E17" s="58">
        <v>39</v>
      </c>
      <c r="F17" s="58"/>
      <c r="G17" s="60">
        <f t="shared" si="0"/>
        <v>0</v>
      </c>
    </row>
    <row r="18" spans="1:7" x14ac:dyDescent="0.25">
      <c r="A18" s="13">
        <f t="shared" si="1"/>
        <v>13</v>
      </c>
      <c r="B18" s="13" t="s">
        <v>338</v>
      </c>
      <c r="C18" s="15" t="s">
        <v>493</v>
      </c>
      <c r="D18" s="13" t="s">
        <v>5</v>
      </c>
      <c r="E18" s="58">
        <v>12.48</v>
      </c>
      <c r="F18" s="58"/>
      <c r="G18" s="60">
        <f t="shared" si="0"/>
        <v>0</v>
      </c>
    </row>
    <row r="19" spans="1:7" ht="25.5" x14ac:dyDescent="0.25">
      <c r="A19" s="13">
        <f t="shared" si="1"/>
        <v>14</v>
      </c>
      <c r="B19" s="13" t="s">
        <v>338</v>
      </c>
      <c r="C19" s="15" t="s">
        <v>302</v>
      </c>
      <c r="D19" s="13" t="s">
        <v>10</v>
      </c>
      <c r="E19" s="58">
        <v>39</v>
      </c>
      <c r="F19" s="58"/>
      <c r="G19" s="60">
        <f t="shared" si="0"/>
        <v>0</v>
      </c>
    </row>
    <row r="20" spans="1:7" ht="38.25" x14ac:dyDescent="0.25">
      <c r="A20" s="13">
        <f t="shared" si="1"/>
        <v>15</v>
      </c>
      <c r="B20" s="13" t="s">
        <v>338</v>
      </c>
      <c r="C20" s="15" t="s">
        <v>345</v>
      </c>
      <c r="D20" s="13" t="s">
        <v>10</v>
      </c>
      <c r="E20" s="58">
        <v>39</v>
      </c>
      <c r="F20" s="58"/>
      <c r="G20" s="60">
        <f t="shared" si="0"/>
        <v>0</v>
      </c>
    </row>
    <row r="21" spans="1:7" ht="51" x14ac:dyDescent="0.25">
      <c r="A21" s="13">
        <f t="shared" si="1"/>
        <v>16</v>
      </c>
      <c r="B21" s="13" t="s">
        <v>338</v>
      </c>
      <c r="C21" s="15" t="s">
        <v>346</v>
      </c>
      <c r="D21" s="13" t="s">
        <v>193</v>
      </c>
      <c r="E21" s="58">
        <v>2</v>
      </c>
      <c r="F21" s="58"/>
      <c r="G21" s="60">
        <f t="shared" si="0"/>
        <v>0</v>
      </c>
    </row>
    <row r="22" spans="1:7" x14ac:dyDescent="0.25">
      <c r="A22" s="13">
        <f t="shared" si="1"/>
        <v>17</v>
      </c>
      <c r="B22" s="13" t="s">
        <v>338</v>
      </c>
      <c r="C22" s="15" t="s">
        <v>313</v>
      </c>
      <c r="D22" s="13" t="s">
        <v>314</v>
      </c>
      <c r="E22" s="58">
        <v>1</v>
      </c>
      <c r="F22" s="58"/>
      <c r="G22" s="60">
        <f t="shared" si="0"/>
        <v>0</v>
      </c>
    </row>
    <row r="23" spans="1:7" ht="25.5" x14ac:dyDescent="0.25">
      <c r="A23" s="13">
        <f t="shared" si="1"/>
        <v>18</v>
      </c>
      <c r="B23" s="13" t="s">
        <v>338</v>
      </c>
      <c r="C23" s="15" t="s">
        <v>305</v>
      </c>
      <c r="D23" s="13" t="s">
        <v>10</v>
      </c>
      <c r="E23" s="58">
        <v>39</v>
      </c>
      <c r="F23" s="58"/>
      <c r="G23" s="60">
        <f t="shared" si="0"/>
        <v>0</v>
      </c>
    </row>
    <row r="24" spans="1:7" x14ac:dyDescent="0.25">
      <c r="A24" s="13">
        <f t="shared" si="1"/>
        <v>19</v>
      </c>
      <c r="B24" s="13" t="s">
        <v>338</v>
      </c>
      <c r="C24" s="15" t="s">
        <v>495</v>
      </c>
      <c r="D24" s="13" t="s">
        <v>5</v>
      </c>
      <c r="E24" s="58">
        <v>9.36</v>
      </c>
      <c r="F24" s="58"/>
      <c r="G24" s="60">
        <f t="shared" si="0"/>
        <v>0</v>
      </c>
    </row>
    <row r="25" spans="1:7" ht="25.5" x14ac:dyDescent="0.25">
      <c r="A25" s="13">
        <f t="shared" si="1"/>
        <v>20</v>
      </c>
      <c r="B25" s="13" t="s">
        <v>338</v>
      </c>
      <c r="C25" s="59" t="s">
        <v>475</v>
      </c>
      <c r="D25" s="13" t="s">
        <v>5</v>
      </c>
      <c r="E25" s="58">
        <v>3.12</v>
      </c>
      <c r="F25" s="58"/>
      <c r="G25" s="60">
        <f t="shared" si="0"/>
        <v>0</v>
      </c>
    </row>
    <row r="26" spans="1:7" ht="25.5" x14ac:dyDescent="0.25">
      <c r="A26" s="13">
        <f t="shared" si="1"/>
        <v>21</v>
      </c>
      <c r="B26" s="13" t="s">
        <v>338</v>
      </c>
      <c r="C26" s="15" t="s">
        <v>474</v>
      </c>
      <c r="D26" s="13" t="s">
        <v>16</v>
      </c>
      <c r="E26" s="58">
        <v>5.62</v>
      </c>
      <c r="F26" s="58"/>
      <c r="G26" s="60">
        <f t="shared" si="0"/>
        <v>0</v>
      </c>
    </row>
    <row r="27" spans="1:7" ht="25.5" x14ac:dyDescent="0.25">
      <c r="A27" s="13">
        <f t="shared" si="1"/>
        <v>22</v>
      </c>
      <c r="B27" s="13" t="s">
        <v>338</v>
      </c>
      <c r="C27" s="15" t="s">
        <v>347</v>
      </c>
      <c r="D27" s="13" t="s">
        <v>10</v>
      </c>
      <c r="E27" s="58">
        <v>39</v>
      </c>
      <c r="F27" s="58"/>
      <c r="G27" s="60">
        <f t="shared" si="0"/>
        <v>0</v>
      </c>
    </row>
    <row r="28" spans="1:7" ht="38.25" x14ac:dyDescent="0.25">
      <c r="A28" s="13">
        <f t="shared" si="1"/>
        <v>23</v>
      </c>
      <c r="B28" s="13" t="s">
        <v>338</v>
      </c>
      <c r="C28" s="15" t="s">
        <v>477</v>
      </c>
      <c r="D28" s="13" t="s">
        <v>16</v>
      </c>
      <c r="E28" s="58">
        <v>0.14000000000000001</v>
      </c>
      <c r="F28" s="58"/>
      <c r="G28" s="60">
        <f t="shared" si="0"/>
        <v>0</v>
      </c>
    </row>
    <row r="29" spans="1:7" ht="42" customHeight="1" x14ac:dyDescent="0.25">
      <c r="A29" s="56" t="s">
        <v>460</v>
      </c>
      <c r="B29" s="94" t="s">
        <v>348</v>
      </c>
      <c r="C29" s="95"/>
      <c r="D29" s="95"/>
      <c r="E29" s="95"/>
      <c r="F29" s="95"/>
      <c r="G29" s="96"/>
    </row>
    <row r="30" spans="1:7" x14ac:dyDescent="0.25">
      <c r="A30" s="13">
        <f>A28+1</f>
        <v>24</v>
      </c>
      <c r="B30" s="13" t="s">
        <v>338</v>
      </c>
      <c r="C30" s="15" t="s">
        <v>476</v>
      </c>
      <c r="D30" s="13" t="s">
        <v>10</v>
      </c>
      <c r="E30" s="58">
        <v>5.5</v>
      </c>
      <c r="F30" s="58"/>
      <c r="G30" s="60">
        <f t="shared" si="0"/>
        <v>0</v>
      </c>
    </row>
    <row r="31" spans="1:7" x14ac:dyDescent="0.25">
      <c r="A31" s="13">
        <f t="shared" si="1"/>
        <v>25</v>
      </c>
      <c r="B31" s="13" t="s">
        <v>338</v>
      </c>
      <c r="C31" s="15" t="s">
        <v>492</v>
      </c>
      <c r="D31" s="13" t="s">
        <v>5</v>
      </c>
      <c r="E31" s="58">
        <v>2.42</v>
      </c>
      <c r="F31" s="58"/>
      <c r="G31" s="60">
        <f t="shared" si="0"/>
        <v>0</v>
      </c>
    </row>
    <row r="32" spans="1:7" ht="25.5" x14ac:dyDescent="0.25">
      <c r="A32" s="13">
        <f t="shared" si="1"/>
        <v>26</v>
      </c>
      <c r="B32" s="13" t="s">
        <v>338</v>
      </c>
      <c r="C32" s="15" t="s">
        <v>302</v>
      </c>
      <c r="D32" s="13" t="s">
        <v>10</v>
      </c>
      <c r="E32" s="58">
        <v>5.5</v>
      </c>
      <c r="F32" s="58"/>
      <c r="G32" s="60">
        <f t="shared" si="0"/>
        <v>0</v>
      </c>
    </row>
    <row r="33" spans="1:7" ht="25.5" x14ac:dyDescent="0.25">
      <c r="A33" s="13">
        <f t="shared" si="1"/>
        <v>27</v>
      </c>
      <c r="B33" s="13" t="s">
        <v>338</v>
      </c>
      <c r="C33" s="15" t="s">
        <v>349</v>
      </c>
      <c r="D33" s="13" t="s">
        <v>10</v>
      </c>
      <c r="E33" s="58">
        <v>5.5</v>
      </c>
      <c r="F33" s="58"/>
      <c r="G33" s="60">
        <f t="shared" si="0"/>
        <v>0</v>
      </c>
    </row>
    <row r="34" spans="1:7" ht="25.5" x14ac:dyDescent="0.25">
      <c r="A34" s="13">
        <f t="shared" si="1"/>
        <v>28</v>
      </c>
      <c r="B34" s="13" t="s">
        <v>338</v>
      </c>
      <c r="C34" s="15" t="s">
        <v>350</v>
      </c>
      <c r="D34" s="13" t="s">
        <v>10</v>
      </c>
      <c r="E34" s="58">
        <v>5.5</v>
      </c>
      <c r="F34" s="58"/>
      <c r="G34" s="60">
        <f t="shared" si="0"/>
        <v>0</v>
      </c>
    </row>
    <row r="35" spans="1:7" ht="25.5" x14ac:dyDescent="0.25">
      <c r="A35" s="13">
        <f t="shared" si="1"/>
        <v>29</v>
      </c>
      <c r="B35" s="13" t="s">
        <v>338</v>
      </c>
      <c r="C35" s="15" t="s">
        <v>341</v>
      </c>
      <c r="D35" s="13" t="s">
        <v>10</v>
      </c>
      <c r="E35" s="58">
        <v>5.5</v>
      </c>
      <c r="F35" s="58"/>
      <c r="G35" s="60">
        <f t="shared" si="0"/>
        <v>0</v>
      </c>
    </row>
    <row r="36" spans="1:7" x14ac:dyDescent="0.25">
      <c r="A36" s="13">
        <f t="shared" si="1"/>
        <v>30</v>
      </c>
      <c r="B36" s="13" t="s">
        <v>338</v>
      </c>
      <c r="C36" s="15" t="s">
        <v>313</v>
      </c>
      <c r="D36" s="13" t="s">
        <v>314</v>
      </c>
      <c r="E36" s="58">
        <v>1</v>
      </c>
      <c r="F36" s="58"/>
      <c r="G36" s="60">
        <f t="shared" si="0"/>
        <v>0</v>
      </c>
    </row>
    <row r="37" spans="1:7" ht="25.5" x14ac:dyDescent="0.25">
      <c r="A37" s="13">
        <f t="shared" si="1"/>
        <v>31</v>
      </c>
      <c r="B37" s="13" t="s">
        <v>338</v>
      </c>
      <c r="C37" s="15" t="s">
        <v>305</v>
      </c>
      <c r="D37" s="13" t="s">
        <v>10</v>
      </c>
      <c r="E37" s="58">
        <v>5.5</v>
      </c>
      <c r="F37" s="58"/>
      <c r="G37" s="60">
        <f t="shared" si="0"/>
        <v>0</v>
      </c>
    </row>
    <row r="38" spans="1:7" ht="25.5" x14ac:dyDescent="0.25">
      <c r="A38" s="13">
        <f t="shared" si="1"/>
        <v>32</v>
      </c>
      <c r="B38" s="13" t="s">
        <v>338</v>
      </c>
      <c r="C38" s="15" t="s">
        <v>306</v>
      </c>
      <c r="D38" s="13" t="s">
        <v>5</v>
      </c>
      <c r="E38" s="58">
        <v>1.98</v>
      </c>
      <c r="F38" s="58"/>
      <c r="G38" s="60">
        <f t="shared" si="0"/>
        <v>0</v>
      </c>
    </row>
    <row r="39" spans="1:7" ht="25.5" x14ac:dyDescent="0.25">
      <c r="A39" s="13">
        <f t="shared" si="1"/>
        <v>33</v>
      </c>
      <c r="B39" s="13" t="s">
        <v>338</v>
      </c>
      <c r="C39" s="59" t="s">
        <v>475</v>
      </c>
      <c r="D39" s="13" t="s">
        <v>5</v>
      </c>
      <c r="E39" s="58">
        <v>0.44</v>
      </c>
      <c r="F39" s="58"/>
      <c r="G39" s="60">
        <f t="shared" si="0"/>
        <v>0</v>
      </c>
    </row>
    <row r="40" spans="1:7" ht="25.5" x14ac:dyDescent="0.25">
      <c r="A40" s="13">
        <f t="shared" si="1"/>
        <v>34</v>
      </c>
      <c r="B40" s="13" t="s">
        <v>338</v>
      </c>
      <c r="C40" s="15" t="s">
        <v>308</v>
      </c>
      <c r="D40" s="13" t="s">
        <v>16</v>
      </c>
      <c r="E40" s="58">
        <v>0.79</v>
      </c>
      <c r="F40" s="58"/>
      <c r="G40" s="60">
        <f t="shared" si="0"/>
        <v>0</v>
      </c>
    </row>
    <row r="41" spans="1:7" ht="25.5" x14ac:dyDescent="0.25">
      <c r="A41" s="13">
        <f t="shared" si="1"/>
        <v>35</v>
      </c>
      <c r="B41" s="13" t="s">
        <v>338</v>
      </c>
      <c r="C41" s="15" t="s">
        <v>351</v>
      </c>
      <c r="D41" s="13" t="s">
        <v>145</v>
      </c>
      <c r="E41" s="58">
        <v>3</v>
      </c>
      <c r="F41" s="58"/>
      <c r="G41" s="60">
        <f t="shared" si="0"/>
        <v>0</v>
      </c>
    </row>
    <row r="42" spans="1:7" s="4" customFormat="1" ht="18" customHeight="1" x14ac:dyDescent="0.25">
      <c r="A42" s="87" t="s">
        <v>439</v>
      </c>
      <c r="B42" s="88"/>
      <c r="C42" s="88"/>
      <c r="D42" s="88"/>
      <c r="E42" s="88"/>
      <c r="F42" s="89"/>
      <c r="G42" s="64">
        <f>SUM(G5:G41)</f>
        <v>0</v>
      </c>
    </row>
  </sheetData>
  <mergeCells count="5">
    <mergeCell ref="A1:G1"/>
    <mergeCell ref="A42:F42"/>
    <mergeCell ref="B4:G4"/>
    <mergeCell ref="B29:G29"/>
    <mergeCell ref="B16:G16"/>
  </mergeCells>
  <conditionalFormatting sqref="G5:G15 G17:G28 G30:G42">
    <cfRule type="cellIs" dxfId="4" priority="1" operator="equal">
      <formula>0</formula>
    </cfRule>
  </conditionalFormatting>
  <pageMargins left="0.70866141732283472" right="0.70866141732283472" top="0.98425196850393704" bottom="0.74803149606299213" header="0.31496062992125984" footer="0.31496062992125984"/>
  <pageSetup paperSize="9" scale="80" orientation="portrait" r:id="rId1"/>
  <headerFooter>
    <oddHeader>&amp;L&amp;"Arial Narrow,Kursywa"&amp;8ROZBUDOWA ULICY ŚLĘZOUJŚCIE WE WROCŁAWIU NA ODCINKU OD ULICY POTOKOWEJ DO ZABUDOW&amp;"-,Standardowy"&amp;11Y&amp;C
&amp;"Arial Narrow,Pogrubiony"&amp;12KOSZTORYS OFERTOWY</oddHeader>
    <oddFooter>&amp;R&amp;"Arial Narrow,Normalny"&amp;9&amp;P/&amp;N</oddFooter>
  </headerFooter>
  <rowBreaks count="1" manualBreakCount="1">
    <brk id="2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76"/>
  <sheetViews>
    <sheetView topLeftCell="A67" zoomScale="85" zoomScaleNormal="85" zoomScaleSheetLayoutView="110" workbookViewId="0">
      <selection activeCell="F6" sqref="F6"/>
    </sheetView>
  </sheetViews>
  <sheetFormatPr defaultRowHeight="15" x14ac:dyDescent="0.25"/>
  <cols>
    <col min="1" max="1" width="5.7109375" style="7" customWidth="1"/>
    <col min="2" max="2" width="12.140625" style="7" customWidth="1"/>
    <col min="3" max="3" width="37.140625" style="8" customWidth="1"/>
    <col min="4" max="4" width="9.140625" style="7"/>
    <col min="5" max="5" width="14" style="7" customWidth="1"/>
    <col min="6" max="6" width="13.28515625" style="7" customWidth="1"/>
    <col min="7" max="7" width="15" style="7" customWidth="1"/>
    <col min="8" max="10" width="9.140625" style="7"/>
  </cols>
  <sheetData>
    <row r="1" spans="1:10" ht="15.75" x14ac:dyDescent="0.25">
      <c r="A1" s="97" t="s">
        <v>422</v>
      </c>
      <c r="B1" s="97"/>
      <c r="C1" s="97"/>
      <c r="D1" s="97"/>
      <c r="E1" s="97"/>
      <c r="F1" s="97"/>
      <c r="G1" s="97"/>
    </row>
    <row r="3" spans="1:10" x14ac:dyDescent="0.25">
      <c r="A3" s="1" t="s">
        <v>0</v>
      </c>
      <c r="B3" s="1" t="s">
        <v>449</v>
      </c>
      <c r="C3" s="1" t="s">
        <v>450</v>
      </c>
      <c r="D3" s="1" t="s">
        <v>447</v>
      </c>
      <c r="E3" s="2" t="s">
        <v>448</v>
      </c>
      <c r="F3" s="2" t="s">
        <v>415</v>
      </c>
      <c r="G3" s="2" t="s">
        <v>94</v>
      </c>
    </row>
    <row r="4" spans="1:10" s="4" customFormat="1" x14ac:dyDescent="0.25">
      <c r="A4" s="1"/>
      <c r="B4" s="1">
        <v>1</v>
      </c>
      <c r="C4" s="90" t="s">
        <v>180</v>
      </c>
      <c r="D4" s="91"/>
      <c r="E4" s="91"/>
      <c r="F4" s="91"/>
      <c r="G4" s="92"/>
      <c r="H4" s="10"/>
      <c r="I4" s="10"/>
      <c r="J4" s="10"/>
    </row>
    <row r="5" spans="1:10" x14ac:dyDescent="0.25">
      <c r="A5" s="13"/>
      <c r="B5" s="56" t="s">
        <v>454</v>
      </c>
      <c r="C5" s="90" t="s">
        <v>181</v>
      </c>
      <c r="D5" s="91"/>
      <c r="E5" s="91"/>
      <c r="F5" s="91"/>
      <c r="G5" s="92"/>
    </row>
    <row r="6" spans="1:10" ht="98.45" customHeight="1" x14ac:dyDescent="0.25">
      <c r="A6" s="13">
        <v>1</v>
      </c>
      <c r="B6" s="13" t="s">
        <v>182</v>
      </c>
      <c r="C6" s="15" t="s">
        <v>183</v>
      </c>
      <c r="D6" s="13" t="s">
        <v>5</v>
      </c>
      <c r="E6" s="62">
        <v>615.9</v>
      </c>
      <c r="F6" s="62"/>
      <c r="G6" s="62">
        <f>ROUND(E6*F6,2)</f>
        <v>0</v>
      </c>
    </row>
    <row r="7" spans="1:10" ht="102" x14ac:dyDescent="0.25">
      <c r="A7" s="13">
        <f>A6+1</f>
        <v>2</v>
      </c>
      <c r="B7" s="13" t="s">
        <v>182</v>
      </c>
      <c r="C7" s="15" t="s">
        <v>184</v>
      </c>
      <c r="D7" s="13" t="s">
        <v>5</v>
      </c>
      <c r="E7" s="62">
        <v>267.2</v>
      </c>
      <c r="F7" s="62"/>
      <c r="G7" s="62">
        <f t="shared" ref="G7:G13" si="0">ROUND(E7*F7,2)</f>
        <v>0</v>
      </c>
    </row>
    <row r="8" spans="1:10" ht="25.5" x14ac:dyDescent="0.25">
      <c r="A8" s="13">
        <f t="shared" ref="A8:A70" si="1">A7+1</f>
        <v>3</v>
      </c>
      <c r="B8" s="13" t="s">
        <v>182</v>
      </c>
      <c r="C8" s="15" t="s">
        <v>185</v>
      </c>
      <c r="D8" s="13" t="s">
        <v>5</v>
      </c>
      <c r="E8" s="62">
        <v>74.3</v>
      </c>
      <c r="F8" s="62"/>
      <c r="G8" s="62">
        <f t="shared" si="0"/>
        <v>0</v>
      </c>
    </row>
    <row r="9" spans="1:10" ht="25.5" x14ac:dyDescent="0.25">
      <c r="A9" s="13">
        <f t="shared" si="1"/>
        <v>4</v>
      </c>
      <c r="B9" s="13" t="s">
        <v>182</v>
      </c>
      <c r="C9" s="15" t="s">
        <v>186</v>
      </c>
      <c r="D9" s="13" t="s">
        <v>5</v>
      </c>
      <c r="E9" s="62">
        <v>724.1</v>
      </c>
      <c r="F9" s="62"/>
      <c r="G9" s="62">
        <f t="shared" si="0"/>
        <v>0</v>
      </c>
    </row>
    <row r="10" spans="1:10" ht="38.25" x14ac:dyDescent="0.25">
      <c r="A10" s="13">
        <f t="shared" si="1"/>
        <v>5</v>
      </c>
      <c r="B10" s="13" t="s">
        <v>182</v>
      </c>
      <c r="C10" s="15" t="s">
        <v>187</v>
      </c>
      <c r="D10" s="13" t="s">
        <v>87</v>
      </c>
      <c r="E10" s="62">
        <v>2</v>
      </c>
      <c r="F10" s="62"/>
      <c r="G10" s="62">
        <f t="shared" si="0"/>
        <v>0</v>
      </c>
    </row>
    <row r="11" spans="1:10" x14ac:dyDescent="0.25">
      <c r="A11" s="13">
        <f t="shared" si="1"/>
        <v>6</v>
      </c>
      <c r="B11" s="13" t="s">
        <v>182</v>
      </c>
      <c r="C11" s="15" t="s">
        <v>188</v>
      </c>
      <c r="D11" s="13" t="s">
        <v>87</v>
      </c>
      <c r="E11" s="62">
        <v>5</v>
      </c>
      <c r="F11" s="62"/>
      <c r="G11" s="62">
        <f t="shared" si="0"/>
        <v>0</v>
      </c>
    </row>
    <row r="12" spans="1:10" x14ac:dyDescent="0.25">
      <c r="A12" s="13"/>
      <c r="B12" s="56" t="s">
        <v>455</v>
      </c>
      <c r="C12" s="90" t="s">
        <v>189</v>
      </c>
      <c r="D12" s="91"/>
      <c r="E12" s="91"/>
      <c r="F12" s="91"/>
      <c r="G12" s="92"/>
    </row>
    <row r="13" spans="1:10" ht="38.25" x14ac:dyDescent="0.25">
      <c r="A13" s="13">
        <f>A11+1</f>
        <v>7</v>
      </c>
      <c r="B13" s="13" t="s">
        <v>182</v>
      </c>
      <c r="C13" s="15" t="s">
        <v>190</v>
      </c>
      <c r="D13" s="13" t="s">
        <v>145</v>
      </c>
      <c r="E13" s="62">
        <v>1</v>
      </c>
      <c r="F13" s="62"/>
      <c r="G13" s="62">
        <f t="shared" si="0"/>
        <v>0</v>
      </c>
    </row>
    <row r="14" spans="1:10" ht="38.25" x14ac:dyDescent="0.25">
      <c r="A14" s="13">
        <f t="shared" si="1"/>
        <v>8</v>
      </c>
      <c r="B14" s="13" t="s">
        <v>182</v>
      </c>
      <c r="C14" s="15" t="s">
        <v>191</v>
      </c>
      <c r="D14" s="13" t="s">
        <v>10</v>
      </c>
      <c r="E14" s="62">
        <v>0.5</v>
      </c>
      <c r="F14" s="62"/>
      <c r="G14" s="62">
        <f t="shared" ref="G14:G15" si="2">ROUND(E14*F14,2)</f>
        <v>0</v>
      </c>
    </row>
    <row r="15" spans="1:10" x14ac:dyDescent="0.25">
      <c r="A15" s="13">
        <f t="shared" si="1"/>
        <v>9</v>
      </c>
      <c r="B15" s="13" t="s">
        <v>182</v>
      </c>
      <c r="C15" s="15" t="s">
        <v>192</v>
      </c>
      <c r="D15" s="13" t="s">
        <v>193</v>
      </c>
      <c r="E15" s="62">
        <v>1</v>
      </c>
      <c r="F15" s="62"/>
      <c r="G15" s="62">
        <f t="shared" si="2"/>
        <v>0</v>
      </c>
    </row>
    <row r="16" spans="1:10" x14ac:dyDescent="0.25">
      <c r="A16" s="13"/>
      <c r="B16" s="56" t="s">
        <v>456</v>
      </c>
      <c r="C16" s="90" t="s">
        <v>194</v>
      </c>
      <c r="D16" s="91"/>
      <c r="E16" s="91"/>
      <c r="F16" s="91"/>
      <c r="G16" s="92"/>
    </row>
    <row r="17" spans="1:7" ht="130.69999999999999" customHeight="1" x14ac:dyDescent="0.25">
      <c r="A17" s="13">
        <f>A15+1</f>
        <v>10</v>
      </c>
      <c r="B17" s="13" t="s">
        <v>182</v>
      </c>
      <c r="C17" s="15" t="s">
        <v>195</v>
      </c>
      <c r="D17" s="13" t="s">
        <v>193</v>
      </c>
      <c r="E17" s="62">
        <v>4</v>
      </c>
      <c r="F17" s="62"/>
      <c r="G17" s="62">
        <f t="shared" ref="G17" si="3">ROUND(E17*F17,2)</f>
        <v>0</v>
      </c>
    </row>
    <row r="18" spans="1:7" ht="131.25" customHeight="1" x14ac:dyDescent="0.25">
      <c r="A18" s="13">
        <f t="shared" si="1"/>
        <v>11</v>
      </c>
      <c r="B18" s="13" t="s">
        <v>182</v>
      </c>
      <c r="C18" s="15" t="s">
        <v>196</v>
      </c>
      <c r="D18" s="13" t="s">
        <v>193</v>
      </c>
      <c r="E18" s="62">
        <v>2</v>
      </c>
      <c r="F18" s="62"/>
      <c r="G18" s="62">
        <f t="shared" ref="G18:G38" si="4">ROUND(E18*F18,2)</f>
        <v>0</v>
      </c>
    </row>
    <row r="19" spans="1:7" ht="131.25" customHeight="1" x14ac:dyDescent="0.25">
      <c r="A19" s="13">
        <f t="shared" si="1"/>
        <v>12</v>
      </c>
      <c r="B19" s="13" t="s">
        <v>182</v>
      </c>
      <c r="C19" s="15" t="s">
        <v>197</v>
      </c>
      <c r="D19" s="13" t="s">
        <v>193</v>
      </c>
      <c r="E19" s="62">
        <v>4</v>
      </c>
      <c r="F19" s="62"/>
      <c r="G19" s="62">
        <f t="shared" si="4"/>
        <v>0</v>
      </c>
    </row>
    <row r="20" spans="1:7" ht="127.5" x14ac:dyDescent="0.25">
      <c r="A20" s="13">
        <f t="shared" si="1"/>
        <v>13</v>
      </c>
      <c r="B20" s="13" t="s">
        <v>182</v>
      </c>
      <c r="C20" s="15" t="s">
        <v>198</v>
      </c>
      <c r="D20" s="13" t="s">
        <v>193</v>
      </c>
      <c r="E20" s="62">
        <v>3</v>
      </c>
      <c r="F20" s="62"/>
      <c r="G20" s="62">
        <f t="shared" si="4"/>
        <v>0</v>
      </c>
    </row>
    <row r="21" spans="1:7" ht="127.5" x14ac:dyDescent="0.25">
      <c r="A21" s="13">
        <f t="shared" si="1"/>
        <v>14</v>
      </c>
      <c r="B21" s="13" t="s">
        <v>182</v>
      </c>
      <c r="C21" s="15" t="s">
        <v>199</v>
      </c>
      <c r="D21" s="13" t="s">
        <v>193</v>
      </c>
      <c r="E21" s="62">
        <v>1</v>
      </c>
      <c r="F21" s="62"/>
      <c r="G21" s="62">
        <f t="shared" si="4"/>
        <v>0</v>
      </c>
    </row>
    <row r="22" spans="1:7" ht="127.5" x14ac:dyDescent="0.25">
      <c r="A22" s="13">
        <f t="shared" si="1"/>
        <v>15</v>
      </c>
      <c r="B22" s="13" t="s">
        <v>182</v>
      </c>
      <c r="C22" s="15" t="s">
        <v>200</v>
      </c>
      <c r="D22" s="13" t="s">
        <v>193</v>
      </c>
      <c r="E22" s="62">
        <v>1</v>
      </c>
      <c r="F22" s="62"/>
      <c r="G22" s="62">
        <f t="shared" si="4"/>
        <v>0</v>
      </c>
    </row>
    <row r="23" spans="1:7" ht="93.2" customHeight="1" x14ac:dyDescent="0.25">
      <c r="A23" s="13">
        <f t="shared" si="1"/>
        <v>16</v>
      </c>
      <c r="B23" s="13" t="s">
        <v>182</v>
      </c>
      <c r="C23" s="15" t="s">
        <v>201</v>
      </c>
      <c r="D23" s="13" t="s">
        <v>193</v>
      </c>
      <c r="E23" s="62">
        <v>1</v>
      </c>
      <c r="F23" s="62"/>
      <c r="G23" s="62">
        <f t="shared" si="4"/>
        <v>0</v>
      </c>
    </row>
    <row r="24" spans="1:7" ht="158.25" customHeight="1" x14ac:dyDescent="0.25">
      <c r="A24" s="13">
        <f t="shared" si="1"/>
        <v>17</v>
      </c>
      <c r="B24" s="13" t="s">
        <v>182</v>
      </c>
      <c r="C24" s="15" t="s">
        <v>202</v>
      </c>
      <c r="D24" s="13" t="s">
        <v>193</v>
      </c>
      <c r="E24" s="62">
        <v>1</v>
      </c>
      <c r="F24" s="62"/>
      <c r="G24" s="62">
        <f t="shared" si="4"/>
        <v>0</v>
      </c>
    </row>
    <row r="25" spans="1:7" ht="51" x14ac:dyDescent="0.25">
      <c r="A25" s="13">
        <f t="shared" si="1"/>
        <v>18</v>
      </c>
      <c r="B25" s="13" t="s">
        <v>182</v>
      </c>
      <c r="C25" s="15" t="s">
        <v>203</v>
      </c>
      <c r="D25" s="13" t="s">
        <v>145</v>
      </c>
      <c r="E25" s="62">
        <v>1</v>
      </c>
      <c r="F25" s="62"/>
      <c r="G25" s="62">
        <f t="shared" si="4"/>
        <v>0</v>
      </c>
    </row>
    <row r="26" spans="1:7" ht="38.25" x14ac:dyDescent="0.25">
      <c r="A26" s="13">
        <f t="shared" si="1"/>
        <v>19</v>
      </c>
      <c r="B26" s="13" t="s">
        <v>182</v>
      </c>
      <c r="C26" s="15" t="s">
        <v>204</v>
      </c>
      <c r="D26" s="13" t="s">
        <v>145</v>
      </c>
      <c r="E26" s="62">
        <v>1</v>
      </c>
      <c r="F26" s="62"/>
      <c r="G26" s="62">
        <f t="shared" si="4"/>
        <v>0</v>
      </c>
    </row>
    <row r="27" spans="1:7" ht="51" x14ac:dyDescent="0.25">
      <c r="A27" s="13">
        <f t="shared" si="1"/>
        <v>20</v>
      </c>
      <c r="B27" s="13" t="s">
        <v>182</v>
      </c>
      <c r="C27" s="15" t="s">
        <v>205</v>
      </c>
      <c r="D27" s="13" t="s">
        <v>10</v>
      </c>
      <c r="E27" s="62">
        <v>493.5</v>
      </c>
      <c r="F27" s="62"/>
      <c r="G27" s="62">
        <f t="shared" si="4"/>
        <v>0</v>
      </c>
    </row>
    <row r="28" spans="1:7" ht="51" x14ac:dyDescent="0.25">
      <c r="A28" s="13">
        <f t="shared" si="1"/>
        <v>21</v>
      </c>
      <c r="B28" s="13" t="s">
        <v>182</v>
      </c>
      <c r="C28" s="15" t="s">
        <v>206</v>
      </c>
      <c r="D28" s="13" t="s">
        <v>10</v>
      </c>
      <c r="E28" s="62">
        <v>26</v>
      </c>
      <c r="F28" s="62"/>
      <c r="G28" s="62">
        <f t="shared" si="4"/>
        <v>0</v>
      </c>
    </row>
    <row r="29" spans="1:7" ht="63.75" x14ac:dyDescent="0.25">
      <c r="A29" s="13">
        <f t="shared" si="1"/>
        <v>22</v>
      </c>
      <c r="B29" s="13" t="s">
        <v>182</v>
      </c>
      <c r="C29" s="15" t="s">
        <v>207</v>
      </c>
      <c r="D29" s="13" t="s">
        <v>193</v>
      </c>
      <c r="E29" s="62">
        <v>8</v>
      </c>
      <c r="F29" s="62"/>
      <c r="G29" s="62">
        <f t="shared" si="4"/>
        <v>0</v>
      </c>
    </row>
    <row r="30" spans="1:7" ht="63.75" x14ac:dyDescent="0.25">
      <c r="A30" s="13">
        <f t="shared" si="1"/>
        <v>23</v>
      </c>
      <c r="B30" s="13" t="s">
        <v>182</v>
      </c>
      <c r="C30" s="15" t="s">
        <v>208</v>
      </c>
      <c r="D30" s="13" t="s">
        <v>193</v>
      </c>
      <c r="E30" s="62">
        <v>12</v>
      </c>
      <c r="F30" s="62"/>
      <c r="G30" s="62">
        <f t="shared" si="4"/>
        <v>0</v>
      </c>
    </row>
    <row r="31" spans="1:7" ht="67.7" customHeight="1" x14ac:dyDescent="0.25">
      <c r="A31" s="13">
        <f t="shared" si="1"/>
        <v>24</v>
      </c>
      <c r="B31" s="13" t="s">
        <v>182</v>
      </c>
      <c r="C31" s="15" t="s">
        <v>209</v>
      </c>
      <c r="D31" s="13" t="s">
        <v>193</v>
      </c>
      <c r="E31" s="62">
        <v>1</v>
      </c>
      <c r="F31" s="62"/>
      <c r="G31" s="62">
        <f t="shared" si="4"/>
        <v>0</v>
      </c>
    </row>
    <row r="32" spans="1:7" ht="56.25" customHeight="1" x14ac:dyDescent="0.25">
      <c r="A32" s="13">
        <f t="shared" si="1"/>
        <v>25</v>
      </c>
      <c r="B32" s="13" t="s">
        <v>182</v>
      </c>
      <c r="C32" s="15" t="s">
        <v>210</v>
      </c>
      <c r="D32" s="13" t="s">
        <v>193</v>
      </c>
      <c r="E32" s="62">
        <v>1</v>
      </c>
      <c r="F32" s="62"/>
      <c r="G32" s="62">
        <f t="shared" si="4"/>
        <v>0</v>
      </c>
    </row>
    <row r="33" spans="1:10" ht="42.75" customHeight="1" x14ac:dyDescent="0.25">
      <c r="A33" s="13">
        <f t="shared" si="1"/>
        <v>26</v>
      </c>
      <c r="B33" s="13" t="s">
        <v>182</v>
      </c>
      <c r="C33" s="15" t="s">
        <v>211</v>
      </c>
      <c r="D33" s="13" t="s">
        <v>145</v>
      </c>
      <c r="E33" s="62">
        <v>1</v>
      </c>
      <c r="F33" s="62"/>
      <c r="G33" s="62">
        <f t="shared" si="4"/>
        <v>0</v>
      </c>
    </row>
    <row r="34" spans="1:10" ht="63.75" customHeight="1" x14ac:dyDescent="0.25">
      <c r="A34" s="13">
        <f t="shared" si="1"/>
        <v>27</v>
      </c>
      <c r="B34" s="13" t="s">
        <v>182</v>
      </c>
      <c r="C34" s="15" t="s">
        <v>212</v>
      </c>
      <c r="D34" s="13" t="s">
        <v>10</v>
      </c>
      <c r="E34" s="62">
        <v>75.099999999999994</v>
      </c>
      <c r="F34" s="62"/>
      <c r="G34" s="62">
        <f t="shared" si="4"/>
        <v>0</v>
      </c>
    </row>
    <row r="35" spans="1:10" x14ac:dyDescent="0.25">
      <c r="A35" s="13"/>
      <c r="B35" s="56" t="s">
        <v>463</v>
      </c>
      <c r="C35" s="90" t="s">
        <v>213</v>
      </c>
      <c r="D35" s="91"/>
      <c r="E35" s="91"/>
      <c r="F35" s="91"/>
      <c r="G35" s="92"/>
    </row>
    <row r="36" spans="1:10" ht="18" customHeight="1" x14ac:dyDescent="0.25">
      <c r="A36" s="13">
        <f>A34+1</f>
        <v>28</v>
      </c>
      <c r="B36" s="13" t="s">
        <v>182</v>
      </c>
      <c r="C36" s="15" t="s">
        <v>214</v>
      </c>
      <c r="D36" s="13" t="s">
        <v>193</v>
      </c>
      <c r="E36" s="62">
        <v>1</v>
      </c>
      <c r="F36" s="62"/>
      <c r="G36" s="62">
        <f t="shared" si="4"/>
        <v>0</v>
      </c>
    </row>
    <row r="37" spans="1:10" ht="25.5" x14ac:dyDescent="0.25">
      <c r="A37" s="13">
        <f t="shared" si="1"/>
        <v>29</v>
      </c>
      <c r="B37" s="13" t="s">
        <v>182</v>
      </c>
      <c r="C37" s="15" t="s">
        <v>215</v>
      </c>
      <c r="D37" s="13" t="s">
        <v>145</v>
      </c>
      <c r="E37" s="62">
        <v>2</v>
      </c>
      <c r="F37" s="62"/>
      <c r="G37" s="62">
        <f t="shared" si="4"/>
        <v>0</v>
      </c>
    </row>
    <row r="38" spans="1:10" ht="25.5" x14ac:dyDescent="0.25">
      <c r="A38" s="13">
        <f t="shared" si="1"/>
        <v>30</v>
      </c>
      <c r="B38" s="13" t="s">
        <v>182</v>
      </c>
      <c r="C38" s="15" t="s">
        <v>216</v>
      </c>
      <c r="D38" s="13" t="s">
        <v>145</v>
      </c>
      <c r="E38" s="62">
        <v>1</v>
      </c>
      <c r="F38" s="62"/>
      <c r="G38" s="62">
        <f t="shared" si="4"/>
        <v>0</v>
      </c>
    </row>
    <row r="39" spans="1:10" ht="25.5" x14ac:dyDescent="0.25">
      <c r="A39" s="13">
        <f t="shared" si="1"/>
        <v>31</v>
      </c>
      <c r="B39" s="13" t="s">
        <v>182</v>
      </c>
      <c r="C39" s="15" t="s">
        <v>217</v>
      </c>
      <c r="D39" s="13" t="s">
        <v>145</v>
      </c>
      <c r="E39" s="62">
        <v>1</v>
      </c>
      <c r="F39" s="62"/>
      <c r="G39" s="62">
        <f>ROUND(E39*F39,2)</f>
        <v>0</v>
      </c>
    </row>
    <row r="40" spans="1:10" s="4" customFormat="1" x14ac:dyDescent="0.25">
      <c r="A40" s="90" t="s">
        <v>251</v>
      </c>
      <c r="B40" s="91"/>
      <c r="C40" s="91"/>
      <c r="D40" s="91"/>
      <c r="E40" s="91"/>
      <c r="F40" s="92"/>
      <c r="G40" s="64">
        <f>SUM(G6:G39)</f>
        <v>0</v>
      </c>
      <c r="H40" s="10"/>
      <c r="I40" s="10"/>
      <c r="J40" s="10"/>
    </row>
    <row r="41" spans="1:10" s="4" customFormat="1" x14ac:dyDescent="0.25">
      <c r="A41" s="1"/>
      <c r="B41" s="1">
        <v>2</v>
      </c>
      <c r="C41" s="90" t="s">
        <v>218</v>
      </c>
      <c r="D41" s="91"/>
      <c r="E41" s="91"/>
      <c r="F41" s="91"/>
      <c r="G41" s="92"/>
      <c r="H41" s="10"/>
      <c r="I41" s="10"/>
      <c r="J41" s="10"/>
    </row>
    <row r="42" spans="1:10" x14ac:dyDescent="0.25">
      <c r="A42" s="13"/>
      <c r="B42" s="56" t="s">
        <v>481</v>
      </c>
      <c r="C42" s="90" t="s">
        <v>181</v>
      </c>
      <c r="D42" s="91"/>
      <c r="E42" s="91"/>
      <c r="F42" s="91"/>
      <c r="G42" s="92"/>
    </row>
    <row r="43" spans="1:10" ht="91.5" customHeight="1" x14ac:dyDescent="0.25">
      <c r="A43" s="13">
        <f>A39+1</f>
        <v>32</v>
      </c>
      <c r="B43" s="13" t="s">
        <v>219</v>
      </c>
      <c r="C43" s="15" t="s">
        <v>220</v>
      </c>
      <c r="D43" s="13" t="s">
        <v>5</v>
      </c>
      <c r="E43" s="62">
        <v>81.2</v>
      </c>
      <c r="F43" s="62"/>
      <c r="G43" s="62">
        <f>ROUND(E43*F43,2)</f>
        <v>0</v>
      </c>
    </row>
    <row r="44" spans="1:10" ht="25.5" x14ac:dyDescent="0.25">
      <c r="A44" s="13">
        <f t="shared" si="1"/>
        <v>33</v>
      </c>
      <c r="B44" s="13" t="s">
        <v>219</v>
      </c>
      <c r="C44" s="15" t="s">
        <v>186</v>
      </c>
      <c r="D44" s="13" t="s">
        <v>5</v>
      </c>
      <c r="E44" s="62">
        <v>67</v>
      </c>
      <c r="F44" s="62"/>
      <c r="G44" s="62">
        <f t="shared" ref="G44:G48" si="5">ROUND(E44*F44,2)</f>
        <v>0</v>
      </c>
    </row>
    <row r="45" spans="1:10" ht="25.5" x14ac:dyDescent="0.25">
      <c r="A45" s="13">
        <f t="shared" si="1"/>
        <v>34</v>
      </c>
      <c r="B45" s="13" t="s">
        <v>219</v>
      </c>
      <c r="C45" s="15" t="s">
        <v>221</v>
      </c>
      <c r="D45" s="13" t="s">
        <v>5</v>
      </c>
      <c r="E45" s="62">
        <v>11.9</v>
      </c>
      <c r="F45" s="62"/>
      <c r="G45" s="62">
        <f t="shared" si="5"/>
        <v>0</v>
      </c>
    </row>
    <row r="46" spans="1:10" ht="38.25" x14ac:dyDescent="0.25">
      <c r="A46" s="13">
        <f t="shared" si="1"/>
        <v>35</v>
      </c>
      <c r="B46" s="13" t="s">
        <v>219</v>
      </c>
      <c r="C46" s="15" t="s">
        <v>187</v>
      </c>
      <c r="D46" s="13" t="s">
        <v>87</v>
      </c>
      <c r="E46" s="62">
        <v>2</v>
      </c>
      <c r="F46" s="62"/>
      <c r="G46" s="62">
        <f t="shared" si="5"/>
        <v>0</v>
      </c>
    </row>
    <row r="47" spans="1:10" ht="17.45" customHeight="1" x14ac:dyDescent="0.25">
      <c r="A47" s="13"/>
      <c r="B47" s="56" t="s">
        <v>482</v>
      </c>
      <c r="C47" s="99" t="s">
        <v>222</v>
      </c>
      <c r="D47" s="100"/>
      <c r="E47" s="100"/>
      <c r="F47" s="100"/>
      <c r="G47" s="101"/>
    </row>
    <row r="48" spans="1:10" ht="66.75" customHeight="1" x14ac:dyDescent="0.25">
      <c r="A48" s="13">
        <f>A46+1</f>
        <v>36</v>
      </c>
      <c r="B48" s="13" t="s">
        <v>219</v>
      </c>
      <c r="C48" s="15" t="s">
        <v>223</v>
      </c>
      <c r="D48" s="13" t="s">
        <v>145</v>
      </c>
      <c r="E48" s="62">
        <v>1</v>
      </c>
      <c r="F48" s="62"/>
      <c r="G48" s="62">
        <f t="shared" si="5"/>
        <v>0</v>
      </c>
    </row>
    <row r="49" spans="1:7" ht="38.25" x14ac:dyDescent="0.25">
      <c r="A49" s="13">
        <f t="shared" si="1"/>
        <v>37</v>
      </c>
      <c r="B49" s="13" t="s">
        <v>219</v>
      </c>
      <c r="C49" s="15" t="s">
        <v>224</v>
      </c>
      <c r="D49" s="13" t="s">
        <v>10</v>
      </c>
      <c r="E49" s="62">
        <v>11</v>
      </c>
      <c r="F49" s="62"/>
      <c r="G49" s="62">
        <f t="shared" ref="G49:G59" si="6">ROUND(E49*F49,2)</f>
        <v>0</v>
      </c>
    </row>
    <row r="50" spans="1:7" ht="38.25" x14ac:dyDescent="0.25">
      <c r="A50" s="13">
        <f t="shared" si="1"/>
        <v>38</v>
      </c>
      <c r="B50" s="13" t="s">
        <v>219</v>
      </c>
      <c r="C50" s="15" t="s">
        <v>225</v>
      </c>
      <c r="D50" s="13" t="s">
        <v>145</v>
      </c>
      <c r="E50" s="62">
        <v>1</v>
      </c>
      <c r="F50" s="62"/>
      <c r="G50" s="62">
        <f t="shared" si="6"/>
        <v>0</v>
      </c>
    </row>
    <row r="51" spans="1:7" ht="54.75" customHeight="1" x14ac:dyDescent="0.25">
      <c r="A51" s="13">
        <f t="shared" si="1"/>
        <v>39</v>
      </c>
      <c r="B51" s="13" t="s">
        <v>219</v>
      </c>
      <c r="C51" s="15" t="s">
        <v>226</v>
      </c>
      <c r="D51" s="13" t="s">
        <v>10</v>
      </c>
      <c r="E51" s="62">
        <v>59.8</v>
      </c>
      <c r="F51" s="62"/>
      <c r="G51" s="62">
        <f t="shared" si="6"/>
        <v>0</v>
      </c>
    </row>
    <row r="52" spans="1:7" ht="57.75" customHeight="1" x14ac:dyDescent="0.25">
      <c r="A52" s="13">
        <f t="shared" si="1"/>
        <v>40</v>
      </c>
      <c r="B52" s="13" t="s">
        <v>219</v>
      </c>
      <c r="C52" s="15" t="s">
        <v>227</v>
      </c>
      <c r="D52" s="13" t="s">
        <v>5</v>
      </c>
      <c r="E52" s="62">
        <v>7.0000000000000007E-2</v>
      </c>
      <c r="F52" s="62"/>
      <c r="G52" s="62">
        <f t="shared" si="6"/>
        <v>0</v>
      </c>
    </row>
    <row r="53" spans="1:7" ht="25.5" x14ac:dyDescent="0.25">
      <c r="A53" s="13">
        <f t="shared" si="1"/>
        <v>41</v>
      </c>
      <c r="B53" s="13" t="s">
        <v>219</v>
      </c>
      <c r="C53" s="15" t="s">
        <v>228</v>
      </c>
      <c r="D53" s="13" t="s">
        <v>193</v>
      </c>
      <c r="E53" s="62">
        <v>7</v>
      </c>
      <c r="F53" s="62"/>
      <c r="G53" s="62">
        <f t="shared" si="6"/>
        <v>0</v>
      </c>
    </row>
    <row r="54" spans="1:7" x14ac:dyDescent="0.25">
      <c r="A54" s="13">
        <f t="shared" si="1"/>
        <v>42</v>
      </c>
      <c r="B54" s="13" t="s">
        <v>219</v>
      </c>
      <c r="C54" s="15" t="s">
        <v>229</v>
      </c>
      <c r="D54" s="13" t="s">
        <v>10</v>
      </c>
      <c r="E54" s="62">
        <v>11</v>
      </c>
      <c r="F54" s="62"/>
      <c r="G54" s="62">
        <f t="shared" si="6"/>
        <v>0</v>
      </c>
    </row>
    <row r="55" spans="1:7" ht="51" x14ac:dyDescent="0.25">
      <c r="A55" s="13">
        <f t="shared" si="1"/>
        <v>43</v>
      </c>
      <c r="B55" s="13" t="s">
        <v>219</v>
      </c>
      <c r="C55" s="15" t="s">
        <v>230</v>
      </c>
      <c r="D55" s="13" t="s">
        <v>193</v>
      </c>
      <c r="E55" s="62">
        <v>2</v>
      </c>
      <c r="F55" s="62"/>
      <c r="G55" s="62">
        <f t="shared" si="6"/>
        <v>0</v>
      </c>
    </row>
    <row r="56" spans="1:7" ht="162.75" customHeight="1" x14ac:dyDescent="0.25">
      <c r="A56" s="13">
        <f t="shared" si="1"/>
        <v>44</v>
      </c>
      <c r="B56" s="13" t="s">
        <v>219</v>
      </c>
      <c r="C56" s="15" t="s">
        <v>231</v>
      </c>
      <c r="D56" s="13" t="s">
        <v>145</v>
      </c>
      <c r="E56" s="62">
        <v>1</v>
      </c>
      <c r="F56" s="62"/>
      <c r="G56" s="62">
        <f t="shared" si="6"/>
        <v>0</v>
      </c>
    </row>
    <row r="57" spans="1:7" ht="51" x14ac:dyDescent="0.25">
      <c r="A57" s="13">
        <f t="shared" si="1"/>
        <v>45</v>
      </c>
      <c r="B57" s="13" t="s">
        <v>219</v>
      </c>
      <c r="C57" s="15" t="s">
        <v>232</v>
      </c>
      <c r="D57" s="13" t="s">
        <v>193</v>
      </c>
      <c r="E57" s="62">
        <v>2</v>
      </c>
      <c r="F57" s="62"/>
      <c r="G57" s="62">
        <f t="shared" si="6"/>
        <v>0</v>
      </c>
    </row>
    <row r="58" spans="1:7" ht="25.5" customHeight="1" x14ac:dyDescent="0.25">
      <c r="A58" s="13"/>
      <c r="B58" s="56" t="s">
        <v>480</v>
      </c>
      <c r="C58" s="90" t="s">
        <v>233</v>
      </c>
      <c r="D58" s="91"/>
      <c r="E58" s="91"/>
      <c r="F58" s="91"/>
      <c r="G58" s="92"/>
    </row>
    <row r="59" spans="1:7" ht="81" customHeight="1" x14ac:dyDescent="0.25">
      <c r="A59" s="13">
        <f>A57+1</f>
        <v>46</v>
      </c>
      <c r="B59" s="13" t="s">
        <v>219</v>
      </c>
      <c r="C59" s="15" t="s">
        <v>234</v>
      </c>
      <c r="D59" s="13" t="s">
        <v>145</v>
      </c>
      <c r="E59" s="62">
        <v>1</v>
      </c>
      <c r="F59" s="62"/>
      <c r="G59" s="62">
        <f t="shared" si="6"/>
        <v>0</v>
      </c>
    </row>
    <row r="60" spans="1:7" ht="78.75" customHeight="1" x14ac:dyDescent="0.25">
      <c r="A60" s="13">
        <f t="shared" si="1"/>
        <v>47</v>
      </c>
      <c r="B60" s="13" t="s">
        <v>219</v>
      </c>
      <c r="C60" s="15" t="s">
        <v>235</v>
      </c>
      <c r="D60" s="13" t="s">
        <v>145</v>
      </c>
      <c r="E60" s="62">
        <v>1</v>
      </c>
      <c r="F60" s="62"/>
      <c r="G60" s="62">
        <f t="shared" ref="G60:G73" si="7">ROUND(E60*F60,2)</f>
        <v>0</v>
      </c>
    </row>
    <row r="61" spans="1:7" ht="25.5" customHeight="1" x14ac:dyDescent="0.25">
      <c r="A61" s="13"/>
      <c r="B61" s="56" t="s">
        <v>484</v>
      </c>
      <c r="C61" s="90" t="s">
        <v>236</v>
      </c>
      <c r="D61" s="91"/>
      <c r="E61" s="91"/>
      <c r="F61" s="91"/>
      <c r="G61" s="92"/>
    </row>
    <row r="62" spans="1:7" ht="25.5" x14ac:dyDescent="0.25">
      <c r="A62" s="13">
        <f>A60+1</f>
        <v>48</v>
      </c>
      <c r="B62" s="13" t="s">
        <v>219</v>
      </c>
      <c r="C62" s="15" t="s">
        <v>237</v>
      </c>
      <c r="D62" s="13" t="s">
        <v>10</v>
      </c>
      <c r="E62" s="62">
        <v>2.4</v>
      </c>
      <c r="F62" s="62"/>
      <c r="G62" s="62">
        <f t="shared" si="7"/>
        <v>0</v>
      </c>
    </row>
    <row r="63" spans="1:7" ht="63.75" x14ac:dyDescent="0.25">
      <c r="A63" s="13">
        <f t="shared" si="1"/>
        <v>49</v>
      </c>
      <c r="B63" s="13" t="s">
        <v>219</v>
      </c>
      <c r="C63" s="15" t="s">
        <v>238</v>
      </c>
      <c r="D63" s="13" t="s">
        <v>145</v>
      </c>
      <c r="E63" s="62">
        <v>1</v>
      </c>
      <c r="F63" s="62"/>
      <c r="G63" s="62">
        <f t="shared" si="7"/>
        <v>0</v>
      </c>
    </row>
    <row r="64" spans="1:7" x14ac:dyDescent="0.25">
      <c r="A64" s="13">
        <f t="shared" si="1"/>
        <v>50</v>
      </c>
      <c r="B64" s="13" t="s">
        <v>219</v>
      </c>
      <c r="C64" s="15" t="s">
        <v>239</v>
      </c>
      <c r="D64" s="13" t="s">
        <v>193</v>
      </c>
      <c r="E64" s="62">
        <v>1</v>
      </c>
      <c r="F64" s="62"/>
      <c r="G64" s="62">
        <f t="shared" si="7"/>
        <v>0</v>
      </c>
    </row>
    <row r="65" spans="1:10" ht="25.5" x14ac:dyDescent="0.25">
      <c r="A65" s="13">
        <f t="shared" si="1"/>
        <v>51</v>
      </c>
      <c r="B65" s="13" t="s">
        <v>219</v>
      </c>
      <c r="C65" s="15" t="s">
        <v>240</v>
      </c>
      <c r="D65" s="13" t="s">
        <v>241</v>
      </c>
      <c r="E65" s="62">
        <v>1</v>
      </c>
      <c r="F65" s="62"/>
      <c r="G65" s="62">
        <f t="shared" si="7"/>
        <v>0</v>
      </c>
    </row>
    <row r="66" spans="1:10" ht="25.5" customHeight="1" x14ac:dyDescent="0.25">
      <c r="A66" s="13"/>
      <c r="B66" s="56" t="s">
        <v>483</v>
      </c>
      <c r="C66" s="90" t="s">
        <v>242</v>
      </c>
      <c r="D66" s="91"/>
      <c r="E66" s="91"/>
      <c r="F66" s="91"/>
      <c r="G66" s="92"/>
    </row>
    <row r="67" spans="1:10" ht="45" customHeight="1" x14ac:dyDescent="0.25">
      <c r="A67" s="13">
        <f>A65+1</f>
        <v>52</v>
      </c>
      <c r="B67" s="13" t="s">
        <v>219</v>
      </c>
      <c r="C67" s="15" t="s">
        <v>243</v>
      </c>
      <c r="D67" s="13" t="s">
        <v>145</v>
      </c>
      <c r="E67" s="62">
        <v>2</v>
      </c>
      <c r="F67" s="62"/>
      <c r="G67" s="62">
        <f t="shared" si="7"/>
        <v>0</v>
      </c>
    </row>
    <row r="68" spans="1:10" ht="38.25" x14ac:dyDescent="0.25">
      <c r="A68" s="13">
        <f t="shared" si="1"/>
        <v>53</v>
      </c>
      <c r="B68" s="13" t="s">
        <v>219</v>
      </c>
      <c r="C68" s="15" t="s">
        <v>244</v>
      </c>
      <c r="D68" s="13" t="s">
        <v>145</v>
      </c>
      <c r="E68" s="62">
        <v>1</v>
      </c>
      <c r="F68" s="62"/>
      <c r="G68" s="62">
        <f t="shared" si="7"/>
        <v>0</v>
      </c>
    </row>
    <row r="69" spans="1:10" ht="51" x14ac:dyDescent="0.25">
      <c r="A69" s="13">
        <f t="shared" si="1"/>
        <v>54</v>
      </c>
      <c r="B69" s="13" t="s">
        <v>219</v>
      </c>
      <c r="C69" s="15" t="s">
        <v>245</v>
      </c>
      <c r="D69" s="13" t="s">
        <v>145</v>
      </c>
      <c r="E69" s="62">
        <v>1</v>
      </c>
      <c r="F69" s="62"/>
      <c r="G69" s="62">
        <f t="shared" si="7"/>
        <v>0</v>
      </c>
    </row>
    <row r="70" spans="1:10" ht="38.25" x14ac:dyDescent="0.25">
      <c r="A70" s="13">
        <f t="shared" si="1"/>
        <v>55</v>
      </c>
      <c r="B70" s="13" t="s">
        <v>219</v>
      </c>
      <c r="C70" s="15" t="s">
        <v>246</v>
      </c>
      <c r="D70" s="13" t="s">
        <v>145</v>
      </c>
      <c r="E70" s="62">
        <v>2</v>
      </c>
      <c r="F70" s="62"/>
      <c r="G70" s="62">
        <f t="shared" si="7"/>
        <v>0</v>
      </c>
    </row>
    <row r="71" spans="1:10" ht="16.5" customHeight="1" x14ac:dyDescent="0.25">
      <c r="A71" s="13">
        <f t="shared" ref="A71:A74" si="8">A70+1</f>
        <v>56</v>
      </c>
      <c r="B71" s="13" t="s">
        <v>219</v>
      </c>
      <c r="C71" s="15" t="s">
        <v>247</v>
      </c>
      <c r="D71" s="13" t="s">
        <v>193</v>
      </c>
      <c r="E71" s="62">
        <v>2</v>
      </c>
      <c r="F71" s="62"/>
      <c r="G71" s="62">
        <f t="shared" si="7"/>
        <v>0</v>
      </c>
    </row>
    <row r="72" spans="1:10" ht="54" customHeight="1" x14ac:dyDescent="0.25">
      <c r="A72" s="13">
        <f t="shared" si="8"/>
        <v>57</v>
      </c>
      <c r="B72" s="13" t="s">
        <v>219</v>
      </c>
      <c r="C72" s="15" t="s">
        <v>248</v>
      </c>
      <c r="D72" s="13" t="s">
        <v>10</v>
      </c>
      <c r="E72" s="62">
        <v>17.899999999999999</v>
      </c>
      <c r="F72" s="62"/>
      <c r="G72" s="62">
        <f t="shared" si="7"/>
        <v>0</v>
      </c>
    </row>
    <row r="73" spans="1:10" ht="56.25" customHeight="1" x14ac:dyDescent="0.25">
      <c r="A73" s="13">
        <f t="shared" si="8"/>
        <v>58</v>
      </c>
      <c r="B73" s="13" t="s">
        <v>219</v>
      </c>
      <c r="C73" s="15" t="s">
        <v>249</v>
      </c>
      <c r="D73" s="13" t="s">
        <v>10</v>
      </c>
      <c r="E73" s="62">
        <v>16</v>
      </c>
      <c r="F73" s="62"/>
      <c r="G73" s="62">
        <f t="shared" si="7"/>
        <v>0</v>
      </c>
    </row>
    <row r="74" spans="1:10" ht="54" customHeight="1" x14ac:dyDescent="0.25">
      <c r="A74" s="13">
        <f t="shared" si="8"/>
        <v>59</v>
      </c>
      <c r="B74" s="13" t="s">
        <v>219</v>
      </c>
      <c r="C74" s="15" t="s">
        <v>250</v>
      </c>
      <c r="D74" s="13" t="s">
        <v>193</v>
      </c>
      <c r="E74" s="62">
        <v>3</v>
      </c>
      <c r="F74" s="62"/>
      <c r="G74" s="62"/>
    </row>
    <row r="75" spans="1:10" s="4" customFormat="1" x14ac:dyDescent="0.25">
      <c r="A75" s="90" t="s">
        <v>252</v>
      </c>
      <c r="B75" s="91"/>
      <c r="C75" s="91"/>
      <c r="D75" s="91"/>
      <c r="E75" s="91"/>
      <c r="F75" s="92"/>
      <c r="G75" s="64">
        <f>SUM(G42:G74)</f>
        <v>0</v>
      </c>
      <c r="H75" s="10"/>
      <c r="I75" s="10"/>
      <c r="J75" s="10"/>
    </row>
    <row r="76" spans="1:10" s="4" customFormat="1" ht="21.75" customHeight="1" x14ac:dyDescent="0.25">
      <c r="A76" s="87" t="s">
        <v>440</v>
      </c>
      <c r="B76" s="88"/>
      <c r="C76" s="88"/>
      <c r="D76" s="88"/>
      <c r="E76" s="88"/>
      <c r="F76" s="89"/>
      <c r="G76" s="64">
        <f>G75+G40</f>
        <v>0</v>
      </c>
      <c r="H76" s="10"/>
      <c r="I76" s="10"/>
      <c r="J76" s="10"/>
    </row>
  </sheetData>
  <mergeCells count="15">
    <mergeCell ref="A1:G1"/>
    <mergeCell ref="A76:F76"/>
    <mergeCell ref="C4:G4"/>
    <mergeCell ref="C5:G5"/>
    <mergeCell ref="C12:G12"/>
    <mergeCell ref="C16:G16"/>
    <mergeCell ref="C41:G41"/>
    <mergeCell ref="C42:G42"/>
    <mergeCell ref="A40:F40"/>
    <mergeCell ref="C47:G47"/>
    <mergeCell ref="C58:G58"/>
    <mergeCell ref="A75:F75"/>
    <mergeCell ref="C35:G35"/>
    <mergeCell ref="C66:G66"/>
    <mergeCell ref="C61:G61"/>
  </mergeCells>
  <conditionalFormatting sqref="G6:G46 G67:G76 G48:G60 G62:G65">
    <cfRule type="cellIs" dxfId="3" priority="1" operator="equal">
      <formula>0</formula>
    </cfRule>
  </conditionalFormatting>
  <pageMargins left="0.70866141732283472" right="0.70866141732283472" top="0.98425196850393704" bottom="0.74803149606299213" header="0.31496062992125984" footer="0.31496062992125984"/>
  <pageSetup paperSize="9" scale="80" orientation="portrait" r:id="rId1"/>
  <headerFooter>
    <oddHeader>&amp;L&amp;"Arial Narrow,Kursywa"&amp;8ROZBUDOWA ULICY ŚLĘZOUJŚCIE WE WROCŁAWIU NA ODCINKU OD ULICY POTOKOWEJ DO ZABUDOWY&amp;C
&amp;"Arial Narrow,Pogrubiony"&amp;12KOSZTORYS OFERTOWY</oddHeader>
    <oddFooter>&amp;R&amp;"Arial Narrow,Normalny"&amp;9&amp;P/&amp;N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10"/>
  <sheetViews>
    <sheetView zoomScaleNormal="100" zoomScaleSheetLayoutView="110" workbookViewId="0">
      <selection activeCell="C15" sqref="C15"/>
    </sheetView>
  </sheetViews>
  <sheetFormatPr defaultRowHeight="15" x14ac:dyDescent="0.25"/>
  <cols>
    <col min="1" max="1" width="5.7109375" style="7" customWidth="1"/>
    <col min="2" max="2" width="12.140625" style="7" customWidth="1"/>
    <col min="3" max="3" width="37.140625" style="8" customWidth="1"/>
    <col min="4" max="4" width="9.140625" style="7"/>
    <col min="5" max="5" width="14" style="7" customWidth="1"/>
    <col min="6" max="6" width="13.28515625" style="7" customWidth="1"/>
    <col min="7" max="7" width="15" style="7" customWidth="1"/>
    <col min="8" max="15" width="9.140625" style="7"/>
  </cols>
  <sheetData>
    <row r="1" spans="1:15" ht="15.75" x14ac:dyDescent="0.25">
      <c r="A1" s="97" t="s">
        <v>423</v>
      </c>
      <c r="B1" s="97"/>
      <c r="C1" s="97"/>
      <c r="D1" s="97"/>
      <c r="E1" s="97"/>
      <c r="F1" s="97"/>
      <c r="G1" s="97"/>
    </row>
    <row r="3" spans="1:15" ht="24" customHeight="1" x14ac:dyDescent="0.25">
      <c r="A3" s="1" t="s">
        <v>0</v>
      </c>
      <c r="B3" s="1" t="s">
        <v>449</v>
      </c>
      <c r="C3" s="1" t="s">
        <v>450</v>
      </c>
      <c r="D3" s="1" t="s">
        <v>447</v>
      </c>
      <c r="E3" s="2" t="s">
        <v>448</v>
      </c>
      <c r="F3" s="2" t="s">
        <v>415</v>
      </c>
      <c r="G3" s="2" t="s">
        <v>94</v>
      </c>
      <c r="K3"/>
      <c r="L3"/>
      <c r="M3"/>
      <c r="N3"/>
      <c r="O3"/>
    </row>
    <row r="4" spans="1:15" ht="51" x14ac:dyDescent="0.25">
      <c r="A4" s="13">
        <v>1</v>
      </c>
      <c r="B4" s="13" t="s">
        <v>352</v>
      </c>
      <c r="C4" s="15" t="s">
        <v>353</v>
      </c>
      <c r="D4" s="13" t="s">
        <v>10</v>
      </c>
      <c r="E4" s="58">
        <v>499</v>
      </c>
      <c r="F4" s="58"/>
      <c r="G4" s="58">
        <f>ROUND(E4*F4,2)</f>
        <v>0</v>
      </c>
    </row>
    <row r="5" spans="1:15" ht="38.25" x14ac:dyDescent="0.25">
      <c r="A5" s="13">
        <f>A4+1</f>
        <v>2</v>
      </c>
      <c r="B5" s="13" t="s">
        <v>352</v>
      </c>
      <c r="C5" s="59" t="s">
        <v>354</v>
      </c>
      <c r="D5" s="13" t="s">
        <v>10</v>
      </c>
      <c r="E5" s="58">
        <v>499</v>
      </c>
      <c r="F5" s="58"/>
      <c r="G5" s="58">
        <f t="shared" ref="G5:G9" si="0">ROUND(E5*F5,2)</f>
        <v>0</v>
      </c>
    </row>
    <row r="6" spans="1:15" ht="63.75" x14ac:dyDescent="0.25">
      <c r="A6" s="13">
        <f t="shared" ref="A6:A9" si="1">A5+1</f>
        <v>3</v>
      </c>
      <c r="B6" s="13" t="s">
        <v>352</v>
      </c>
      <c r="C6" s="15" t="s">
        <v>355</v>
      </c>
      <c r="D6" s="13" t="s">
        <v>10</v>
      </c>
      <c r="E6" s="58">
        <v>120</v>
      </c>
      <c r="F6" s="58"/>
      <c r="G6" s="58">
        <f t="shared" si="0"/>
        <v>0</v>
      </c>
    </row>
    <row r="7" spans="1:15" ht="38.25" x14ac:dyDescent="0.25">
      <c r="A7" s="13">
        <f t="shared" si="1"/>
        <v>4</v>
      </c>
      <c r="B7" s="13" t="s">
        <v>352</v>
      </c>
      <c r="C7" s="59" t="s">
        <v>356</v>
      </c>
      <c r="D7" s="13" t="s">
        <v>193</v>
      </c>
      <c r="E7" s="58">
        <v>1</v>
      </c>
      <c r="F7" s="58"/>
      <c r="G7" s="58">
        <f t="shared" si="0"/>
        <v>0</v>
      </c>
    </row>
    <row r="8" spans="1:15" ht="28.5" customHeight="1" x14ac:dyDescent="0.25">
      <c r="A8" s="13">
        <f t="shared" si="1"/>
        <v>5</v>
      </c>
      <c r="B8" s="13" t="s">
        <v>352</v>
      </c>
      <c r="C8" s="15" t="s">
        <v>357</v>
      </c>
      <c r="D8" s="13" t="s">
        <v>193</v>
      </c>
      <c r="E8" s="58">
        <v>10</v>
      </c>
      <c r="F8" s="58"/>
      <c r="G8" s="58">
        <f t="shared" si="0"/>
        <v>0</v>
      </c>
    </row>
    <row r="9" spans="1:15" ht="56.25" customHeight="1" x14ac:dyDescent="0.25">
      <c r="A9" s="13">
        <f t="shared" si="1"/>
        <v>6</v>
      </c>
      <c r="B9" s="13" t="s">
        <v>352</v>
      </c>
      <c r="C9" s="15" t="s">
        <v>358</v>
      </c>
      <c r="D9" s="13" t="s">
        <v>193</v>
      </c>
      <c r="E9" s="58">
        <v>11</v>
      </c>
      <c r="F9" s="58"/>
      <c r="G9" s="58">
        <f t="shared" si="0"/>
        <v>0</v>
      </c>
    </row>
    <row r="10" spans="1:15" ht="30.2" customHeight="1" x14ac:dyDescent="0.25">
      <c r="A10" s="87" t="s">
        <v>441</v>
      </c>
      <c r="B10" s="88"/>
      <c r="C10" s="88"/>
      <c r="D10" s="88"/>
      <c r="E10" s="88"/>
      <c r="F10" s="89"/>
      <c r="G10" s="64">
        <f>SUM(G4:G9)</f>
        <v>0</v>
      </c>
    </row>
  </sheetData>
  <mergeCells count="2">
    <mergeCell ref="A1:G1"/>
    <mergeCell ref="A10:F10"/>
  </mergeCells>
  <conditionalFormatting sqref="G4:G10">
    <cfRule type="cellIs" dxfId="2" priority="1" operator="equal">
      <formula>0</formula>
    </cfRule>
  </conditionalFormatting>
  <pageMargins left="0.70866141732283472" right="0.70866141732283472" top="0.98425196850393704" bottom="0.74803149606299213" header="0.31496062992125984" footer="0.31496062992125984"/>
  <pageSetup paperSize="9" scale="80" orientation="portrait" r:id="rId1"/>
  <headerFooter>
    <oddHeader>&amp;L&amp;"Arial Narrow,Kursywa"&amp;8ROZBUDOWA ULICY ŚLĘZOUJŚCIE WE WROCŁAWIU NA ODCINKU OD ULICY POTOKOWEJ DO ZABUDOWY&amp;C
&amp;"Arial Narrow,Pogrubiony"&amp;12KOSZTORYS OFERTOWY</oddHeader>
    <oddFooter>&amp;R&amp;"Arial Narrow,Normalny"&amp;9&amp;P/&amp;N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88"/>
  <sheetViews>
    <sheetView topLeftCell="A21" zoomScaleNormal="100" zoomScaleSheetLayoutView="120" workbookViewId="0">
      <selection activeCell="G39" sqref="G39"/>
    </sheetView>
  </sheetViews>
  <sheetFormatPr defaultRowHeight="15" x14ac:dyDescent="0.25"/>
  <cols>
    <col min="1" max="1" width="5.7109375" customWidth="1"/>
    <col min="2" max="2" width="12.140625" customWidth="1"/>
    <col min="3" max="3" width="37.140625" style="12" customWidth="1"/>
    <col min="5" max="5" width="14" customWidth="1"/>
    <col min="6" max="6" width="13.28515625" customWidth="1"/>
    <col min="7" max="7" width="15" customWidth="1"/>
  </cols>
  <sheetData>
    <row r="1" spans="1:10" ht="15.75" x14ac:dyDescent="0.25">
      <c r="A1" s="93" t="s">
        <v>444</v>
      </c>
      <c r="B1" s="93"/>
      <c r="C1" s="93"/>
      <c r="D1" s="93"/>
      <c r="E1" s="93"/>
      <c r="F1" s="93"/>
      <c r="G1" s="93"/>
    </row>
    <row r="2" spans="1:10" x14ac:dyDescent="0.25">
      <c r="A2" s="102"/>
      <c r="B2" s="102"/>
      <c r="C2" s="102"/>
      <c r="D2" s="102"/>
      <c r="E2" s="102"/>
      <c r="F2" s="102"/>
      <c r="G2" s="102"/>
    </row>
    <row r="3" spans="1:10" ht="24" customHeight="1" x14ac:dyDescent="0.25">
      <c r="A3" s="1" t="s">
        <v>0</v>
      </c>
      <c r="B3" s="1" t="s">
        <v>449</v>
      </c>
      <c r="C3" s="1" t="s">
        <v>450</v>
      </c>
      <c r="D3" s="1" t="s">
        <v>447</v>
      </c>
      <c r="E3" s="2" t="s">
        <v>448</v>
      </c>
      <c r="F3" s="2" t="s">
        <v>415</v>
      </c>
      <c r="G3" s="2" t="s">
        <v>94</v>
      </c>
      <c r="H3" s="7"/>
      <c r="I3" s="7"/>
      <c r="J3" s="7"/>
    </row>
    <row r="4" spans="1:10" ht="21.75" customHeight="1" x14ac:dyDescent="0.25">
      <c r="A4" s="1"/>
      <c r="B4" s="1">
        <v>1</v>
      </c>
      <c r="C4" s="90" t="s">
        <v>360</v>
      </c>
      <c r="D4" s="91"/>
      <c r="E4" s="91"/>
      <c r="F4" s="91"/>
      <c r="G4" s="92"/>
      <c r="H4" s="7"/>
      <c r="I4" s="7"/>
      <c r="J4" s="7"/>
    </row>
    <row r="5" spans="1:10" ht="24" customHeight="1" x14ac:dyDescent="0.25">
      <c r="A5" s="13">
        <v>1</v>
      </c>
      <c r="B5" s="13" t="s">
        <v>361</v>
      </c>
      <c r="C5" s="15" t="s">
        <v>362</v>
      </c>
      <c r="D5" s="13" t="s">
        <v>193</v>
      </c>
      <c r="E5" s="58">
        <v>1</v>
      </c>
      <c r="F5" s="58"/>
      <c r="G5" s="58">
        <f>ROUND(F5*E5,2)</f>
        <v>0</v>
      </c>
      <c r="H5" s="7"/>
      <c r="I5" s="7"/>
      <c r="J5" s="7"/>
    </row>
    <row r="6" spans="1:10" ht="38.25" x14ac:dyDescent="0.25">
      <c r="A6" s="13">
        <f>A5+1</f>
        <v>2</v>
      </c>
      <c r="B6" s="13" t="s">
        <v>361</v>
      </c>
      <c r="C6" s="15" t="s">
        <v>363</v>
      </c>
      <c r="D6" s="13" t="s">
        <v>10</v>
      </c>
      <c r="E6" s="58">
        <v>0.5</v>
      </c>
      <c r="F6" s="58"/>
      <c r="G6" s="58">
        <f t="shared" ref="G6:G27" si="0">ROUND(F6*E6,2)</f>
        <v>0</v>
      </c>
      <c r="H6" s="7"/>
      <c r="I6" s="7"/>
      <c r="J6" s="7"/>
    </row>
    <row r="7" spans="1:10" ht="38.25" x14ac:dyDescent="0.25">
      <c r="A7" s="13">
        <f t="shared" ref="A7:A38" si="1">A6+1</f>
        <v>3</v>
      </c>
      <c r="B7" s="13" t="s">
        <v>361</v>
      </c>
      <c r="C7" s="15" t="s">
        <v>364</v>
      </c>
      <c r="D7" s="13" t="s">
        <v>10</v>
      </c>
      <c r="E7" s="58">
        <v>48</v>
      </c>
      <c r="F7" s="58"/>
      <c r="G7" s="58">
        <f t="shared" si="0"/>
        <v>0</v>
      </c>
      <c r="H7" s="7"/>
      <c r="I7" s="7"/>
      <c r="J7" s="7"/>
    </row>
    <row r="8" spans="1:10" ht="38.25" x14ac:dyDescent="0.25">
      <c r="A8" s="13">
        <f t="shared" si="1"/>
        <v>4</v>
      </c>
      <c r="B8" s="13" t="s">
        <v>361</v>
      </c>
      <c r="C8" s="15" t="s">
        <v>365</v>
      </c>
      <c r="D8" s="13" t="s">
        <v>10</v>
      </c>
      <c r="E8" s="58">
        <v>1</v>
      </c>
      <c r="F8" s="58"/>
      <c r="G8" s="58">
        <f t="shared" si="0"/>
        <v>0</v>
      </c>
      <c r="H8" s="7"/>
      <c r="I8" s="7"/>
      <c r="J8" s="7"/>
    </row>
    <row r="9" spans="1:10" ht="38.25" x14ac:dyDescent="0.25">
      <c r="A9" s="13">
        <f t="shared" si="1"/>
        <v>5</v>
      </c>
      <c r="B9" s="13" t="s">
        <v>361</v>
      </c>
      <c r="C9" s="15" t="s">
        <v>366</v>
      </c>
      <c r="D9" s="13" t="s">
        <v>10</v>
      </c>
      <c r="E9" s="58">
        <v>1</v>
      </c>
      <c r="F9" s="58"/>
      <c r="G9" s="58">
        <f t="shared" si="0"/>
        <v>0</v>
      </c>
      <c r="H9" s="7"/>
      <c r="I9" s="7"/>
      <c r="J9" s="7"/>
    </row>
    <row r="10" spans="1:10" ht="51" x14ac:dyDescent="0.25">
      <c r="A10" s="13">
        <f t="shared" si="1"/>
        <v>6</v>
      </c>
      <c r="B10" s="13" t="s">
        <v>361</v>
      </c>
      <c r="C10" s="15" t="s">
        <v>367</v>
      </c>
      <c r="D10" s="13" t="s">
        <v>10</v>
      </c>
      <c r="E10" s="58">
        <v>21</v>
      </c>
      <c r="F10" s="58"/>
      <c r="G10" s="58">
        <f t="shared" si="0"/>
        <v>0</v>
      </c>
      <c r="H10" s="7"/>
      <c r="I10" s="7"/>
      <c r="J10" s="7"/>
    </row>
    <row r="11" spans="1:10" ht="38.25" x14ac:dyDescent="0.25">
      <c r="A11" s="13">
        <f t="shared" si="1"/>
        <v>7</v>
      </c>
      <c r="B11" s="13" t="s">
        <v>361</v>
      </c>
      <c r="C11" s="59" t="s">
        <v>368</v>
      </c>
      <c r="D11" s="13" t="s">
        <v>369</v>
      </c>
      <c r="E11" s="58">
        <v>14</v>
      </c>
      <c r="F11" s="58"/>
      <c r="G11" s="58">
        <f t="shared" si="0"/>
        <v>0</v>
      </c>
      <c r="H11" s="7"/>
      <c r="I11" s="7"/>
      <c r="J11" s="7"/>
    </row>
    <row r="12" spans="1:10" ht="25.5" x14ac:dyDescent="0.25">
      <c r="A12" s="13">
        <f t="shared" si="1"/>
        <v>8</v>
      </c>
      <c r="B12" s="13" t="s">
        <v>361</v>
      </c>
      <c r="C12" s="15" t="s">
        <v>370</v>
      </c>
      <c r="D12" s="13" t="s">
        <v>193</v>
      </c>
      <c r="E12" s="58">
        <v>5</v>
      </c>
      <c r="F12" s="58"/>
      <c r="G12" s="58">
        <f t="shared" si="0"/>
        <v>0</v>
      </c>
      <c r="H12" s="7"/>
      <c r="I12" s="7"/>
      <c r="J12" s="7"/>
    </row>
    <row r="13" spans="1:10" ht="61.5" customHeight="1" x14ac:dyDescent="0.25">
      <c r="A13" s="13">
        <f t="shared" si="1"/>
        <v>9</v>
      </c>
      <c r="B13" s="13" t="s">
        <v>361</v>
      </c>
      <c r="C13" s="15" t="s">
        <v>358</v>
      </c>
      <c r="D13" s="13" t="s">
        <v>193</v>
      </c>
      <c r="E13" s="58">
        <v>5</v>
      </c>
      <c r="F13" s="58"/>
      <c r="G13" s="58">
        <f t="shared" si="0"/>
        <v>0</v>
      </c>
      <c r="H13" s="7"/>
      <c r="I13" s="7"/>
      <c r="J13" s="7"/>
    </row>
    <row r="14" spans="1:10" ht="25.5" x14ac:dyDescent="0.25">
      <c r="A14" s="13">
        <f t="shared" si="1"/>
        <v>10</v>
      </c>
      <c r="B14" s="13" t="s">
        <v>361</v>
      </c>
      <c r="C14" s="59" t="s">
        <v>371</v>
      </c>
      <c r="D14" s="13" t="s">
        <v>193</v>
      </c>
      <c r="E14" s="58">
        <v>5</v>
      </c>
      <c r="F14" s="58"/>
      <c r="G14" s="58">
        <f t="shared" si="0"/>
        <v>0</v>
      </c>
      <c r="H14" s="7"/>
      <c r="I14" s="7"/>
      <c r="J14" s="7"/>
    </row>
    <row r="15" spans="1:10" ht="51" x14ac:dyDescent="0.25">
      <c r="A15" s="13">
        <f t="shared" si="1"/>
        <v>11</v>
      </c>
      <c r="B15" s="13" t="s">
        <v>361</v>
      </c>
      <c r="C15" s="15" t="s">
        <v>372</v>
      </c>
      <c r="D15" s="13" t="s">
        <v>10</v>
      </c>
      <c r="E15" s="58">
        <v>16</v>
      </c>
      <c r="F15" s="58"/>
      <c r="G15" s="58">
        <f t="shared" si="0"/>
        <v>0</v>
      </c>
      <c r="H15" s="7"/>
      <c r="I15" s="7"/>
      <c r="J15" s="7"/>
    </row>
    <row r="16" spans="1:10" ht="38.25" x14ac:dyDescent="0.25">
      <c r="A16" s="13">
        <f t="shared" si="1"/>
        <v>12</v>
      </c>
      <c r="B16" s="13" t="s">
        <v>361</v>
      </c>
      <c r="C16" s="15" t="s">
        <v>373</v>
      </c>
      <c r="D16" s="13" t="s">
        <v>10</v>
      </c>
      <c r="E16" s="58">
        <v>12</v>
      </c>
      <c r="F16" s="58"/>
      <c r="G16" s="58">
        <f t="shared" si="0"/>
        <v>0</v>
      </c>
      <c r="H16" s="7"/>
      <c r="I16" s="7"/>
      <c r="J16" s="7"/>
    </row>
    <row r="17" spans="1:10" ht="29.25" customHeight="1" x14ac:dyDescent="0.25">
      <c r="A17" s="13">
        <f t="shared" si="1"/>
        <v>13</v>
      </c>
      <c r="B17" s="13" t="s">
        <v>361</v>
      </c>
      <c r="C17" s="15" t="s">
        <v>374</v>
      </c>
      <c r="D17" s="13" t="s">
        <v>10</v>
      </c>
      <c r="E17" s="58">
        <v>12</v>
      </c>
      <c r="F17" s="58"/>
      <c r="G17" s="58">
        <f t="shared" si="0"/>
        <v>0</v>
      </c>
      <c r="H17" s="7"/>
      <c r="I17" s="7"/>
      <c r="J17" s="7"/>
    </row>
    <row r="18" spans="1:10" ht="38.25" x14ac:dyDescent="0.25">
      <c r="A18" s="13">
        <f t="shared" si="1"/>
        <v>14</v>
      </c>
      <c r="B18" s="13" t="s">
        <v>361</v>
      </c>
      <c r="C18" s="59" t="s">
        <v>375</v>
      </c>
      <c r="D18" s="13" t="s">
        <v>10</v>
      </c>
      <c r="E18" s="58">
        <v>30</v>
      </c>
      <c r="F18" s="58"/>
      <c r="G18" s="58">
        <f t="shared" si="0"/>
        <v>0</v>
      </c>
      <c r="H18" s="7"/>
      <c r="I18" s="7"/>
      <c r="J18" s="7"/>
    </row>
    <row r="19" spans="1:10" ht="37.5" customHeight="1" x14ac:dyDescent="0.25">
      <c r="A19" s="13">
        <f t="shared" si="1"/>
        <v>15</v>
      </c>
      <c r="B19" s="13" t="s">
        <v>361</v>
      </c>
      <c r="C19" s="15" t="s">
        <v>376</v>
      </c>
      <c r="D19" s="13" t="s">
        <v>10</v>
      </c>
      <c r="E19" s="58">
        <v>12</v>
      </c>
      <c r="F19" s="58"/>
      <c r="G19" s="58">
        <f t="shared" si="0"/>
        <v>0</v>
      </c>
      <c r="H19" s="7"/>
      <c r="I19" s="7"/>
      <c r="J19" s="7"/>
    </row>
    <row r="20" spans="1:10" ht="25.5" customHeight="1" x14ac:dyDescent="0.25">
      <c r="A20" s="13">
        <f t="shared" si="1"/>
        <v>16</v>
      </c>
      <c r="B20" s="13" t="s">
        <v>361</v>
      </c>
      <c r="C20" s="15" t="s">
        <v>377</v>
      </c>
      <c r="D20" s="13" t="s">
        <v>314</v>
      </c>
      <c r="E20" s="58">
        <v>1</v>
      </c>
      <c r="F20" s="58"/>
      <c r="G20" s="58">
        <f t="shared" si="0"/>
        <v>0</v>
      </c>
      <c r="H20" s="7"/>
      <c r="I20" s="7"/>
      <c r="J20" s="7"/>
    </row>
    <row r="21" spans="1:10" ht="25.5" x14ac:dyDescent="0.25">
      <c r="A21" s="13">
        <f t="shared" si="1"/>
        <v>17</v>
      </c>
      <c r="B21" s="13" t="s">
        <v>361</v>
      </c>
      <c r="C21" s="15" t="s">
        <v>378</v>
      </c>
      <c r="D21" s="13" t="s">
        <v>314</v>
      </c>
      <c r="E21" s="58">
        <v>1</v>
      </c>
      <c r="F21" s="58"/>
      <c r="G21" s="58">
        <f t="shared" si="0"/>
        <v>0</v>
      </c>
      <c r="H21" s="7"/>
      <c r="I21" s="7"/>
      <c r="J21" s="7"/>
    </row>
    <row r="22" spans="1:10" ht="25.5" x14ac:dyDescent="0.25">
      <c r="A22" s="13">
        <f t="shared" si="1"/>
        <v>18</v>
      </c>
      <c r="B22" s="13" t="s">
        <v>361</v>
      </c>
      <c r="C22" s="15" t="s">
        <v>379</v>
      </c>
      <c r="D22" s="13" t="s">
        <v>314</v>
      </c>
      <c r="E22" s="58">
        <v>1</v>
      </c>
      <c r="F22" s="58"/>
      <c r="G22" s="58">
        <f t="shared" si="0"/>
        <v>0</v>
      </c>
      <c r="H22" s="7"/>
      <c r="I22" s="7"/>
      <c r="J22" s="7"/>
    </row>
    <row r="23" spans="1:10" ht="26.45" customHeight="1" x14ac:dyDescent="0.25">
      <c r="A23" s="13">
        <f t="shared" si="1"/>
        <v>19</v>
      </c>
      <c r="B23" s="13" t="s">
        <v>361</v>
      </c>
      <c r="C23" s="15" t="s">
        <v>380</v>
      </c>
      <c r="D23" s="13" t="s">
        <v>314</v>
      </c>
      <c r="E23" s="58">
        <v>2</v>
      </c>
      <c r="F23" s="58"/>
      <c r="G23" s="58">
        <f t="shared" si="0"/>
        <v>0</v>
      </c>
      <c r="H23" s="7"/>
      <c r="I23" s="7"/>
      <c r="J23" s="7"/>
    </row>
    <row r="24" spans="1:10" ht="25.5" x14ac:dyDescent="0.25">
      <c r="A24" s="13">
        <f t="shared" si="1"/>
        <v>20</v>
      </c>
      <c r="B24" s="13" t="s">
        <v>361</v>
      </c>
      <c r="C24" s="15" t="s">
        <v>381</v>
      </c>
      <c r="D24" s="13" t="s">
        <v>314</v>
      </c>
      <c r="E24" s="58">
        <v>2</v>
      </c>
      <c r="F24" s="58"/>
      <c r="G24" s="58">
        <f t="shared" si="0"/>
        <v>0</v>
      </c>
      <c r="H24" s="7"/>
      <c r="I24" s="7"/>
      <c r="J24" s="7"/>
    </row>
    <row r="25" spans="1:10" ht="27" customHeight="1" x14ac:dyDescent="0.25">
      <c r="A25" s="13">
        <f t="shared" si="1"/>
        <v>21</v>
      </c>
      <c r="B25" s="13" t="s">
        <v>361</v>
      </c>
      <c r="C25" s="15" t="s">
        <v>381</v>
      </c>
      <c r="D25" s="13" t="s">
        <v>314</v>
      </c>
      <c r="E25" s="58">
        <v>2</v>
      </c>
      <c r="F25" s="58"/>
      <c r="G25" s="58">
        <f t="shared" si="0"/>
        <v>0</v>
      </c>
      <c r="H25" s="7"/>
      <c r="I25" s="7"/>
      <c r="J25" s="7"/>
    </row>
    <row r="26" spans="1:10" ht="28.5" customHeight="1" x14ac:dyDescent="0.25">
      <c r="A26" s="1"/>
      <c r="B26" s="1">
        <v>2</v>
      </c>
      <c r="C26" s="90" t="s">
        <v>382</v>
      </c>
      <c r="D26" s="91"/>
      <c r="E26" s="91"/>
      <c r="F26" s="91"/>
      <c r="G26" s="92"/>
      <c r="H26" s="7"/>
      <c r="I26" s="7"/>
      <c r="J26" s="7"/>
    </row>
    <row r="27" spans="1:10" ht="63.75" x14ac:dyDescent="0.25">
      <c r="A27" s="13">
        <f>A25+1</f>
        <v>22</v>
      </c>
      <c r="B27" s="13" t="s">
        <v>361</v>
      </c>
      <c r="C27" s="59" t="s">
        <v>383</v>
      </c>
      <c r="D27" s="13" t="s">
        <v>193</v>
      </c>
      <c r="E27" s="58">
        <v>2</v>
      </c>
      <c r="F27" s="58"/>
      <c r="G27" s="58">
        <f t="shared" si="0"/>
        <v>0</v>
      </c>
      <c r="H27" s="7"/>
      <c r="I27" s="7"/>
      <c r="J27" s="7"/>
    </row>
    <row r="28" spans="1:10" ht="25.5" x14ac:dyDescent="0.25">
      <c r="A28" s="13">
        <f t="shared" si="1"/>
        <v>23</v>
      </c>
      <c r="B28" s="13" t="s">
        <v>361</v>
      </c>
      <c r="C28" s="15" t="s">
        <v>384</v>
      </c>
      <c r="D28" s="13" t="s">
        <v>10</v>
      </c>
      <c r="E28" s="58">
        <v>14</v>
      </c>
      <c r="F28" s="58"/>
      <c r="G28" s="58">
        <f t="shared" ref="G28:G38" si="2">ROUND(F28*E28,2)</f>
        <v>0</v>
      </c>
      <c r="H28" s="7"/>
      <c r="I28" s="7"/>
      <c r="J28" s="7"/>
    </row>
    <row r="29" spans="1:10" ht="30.2" customHeight="1" x14ac:dyDescent="0.25">
      <c r="A29" s="13">
        <f t="shared" si="1"/>
        <v>24</v>
      </c>
      <c r="B29" s="13" t="s">
        <v>361</v>
      </c>
      <c r="C29" s="59" t="s">
        <v>385</v>
      </c>
      <c r="D29" s="13" t="s">
        <v>10</v>
      </c>
      <c r="E29" s="58">
        <v>5</v>
      </c>
      <c r="F29" s="58"/>
      <c r="G29" s="58">
        <f t="shared" si="2"/>
        <v>0</v>
      </c>
      <c r="H29" s="7"/>
      <c r="I29" s="7"/>
      <c r="J29" s="7"/>
    </row>
    <row r="30" spans="1:10" ht="29.25" customHeight="1" x14ac:dyDescent="0.25">
      <c r="A30" s="13">
        <f t="shared" si="1"/>
        <v>25</v>
      </c>
      <c r="B30" s="13" t="s">
        <v>361</v>
      </c>
      <c r="C30" s="59" t="s">
        <v>386</v>
      </c>
      <c r="D30" s="13" t="s">
        <v>10</v>
      </c>
      <c r="E30" s="58">
        <v>14</v>
      </c>
      <c r="F30" s="58"/>
      <c r="G30" s="58">
        <f t="shared" si="2"/>
        <v>0</v>
      </c>
      <c r="H30" s="7"/>
      <c r="I30" s="7"/>
      <c r="J30" s="7"/>
    </row>
    <row r="31" spans="1:10" ht="25.5" x14ac:dyDescent="0.25">
      <c r="A31" s="13">
        <f t="shared" si="1"/>
        <v>26</v>
      </c>
      <c r="B31" s="13" t="s">
        <v>361</v>
      </c>
      <c r="C31" s="59" t="s">
        <v>387</v>
      </c>
      <c r="D31" s="13" t="s">
        <v>193</v>
      </c>
      <c r="E31" s="58">
        <v>2</v>
      </c>
      <c r="F31" s="58"/>
      <c r="G31" s="58">
        <f t="shared" si="2"/>
        <v>0</v>
      </c>
      <c r="H31" s="7"/>
      <c r="I31" s="7"/>
      <c r="J31" s="7"/>
    </row>
    <row r="32" spans="1:10" ht="16.5" customHeight="1" x14ac:dyDescent="0.25">
      <c r="A32" s="13">
        <f t="shared" si="1"/>
        <v>27</v>
      </c>
      <c r="B32" s="13" t="s">
        <v>361</v>
      </c>
      <c r="C32" s="15" t="s">
        <v>388</v>
      </c>
      <c r="D32" s="13" t="s">
        <v>145</v>
      </c>
      <c r="E32" s="58">
        <v>1</v>
      </c>
      <c r="F32" s="58"/>
      <c r="G32" s="58">
        <f t="shared" si="2"/>
        <v>0</v>
      </c>
      <c r="H32" s="7"/>
      <c r="I32" s="7"/>
      <c r="J32" s="7"/>
    </row>
    <row r="33" spans="1:10" ht="51" x14ac:dyDescent="0.25">
      <c r="A33" s="13">
        <f t="shared" si="1"/>
        <v>28</v>
      </c>
      <c r="B33" s="13" t="s">
        <v>361</v>
      </c>
      <c r="C33" s="15" t="s">
        <v>389</v>
      </c>
      <c r="D33" s="13" t="s">
        <v>390</v>
      </c>
      <c r="E33" s="58">
        <v>2</v>
      </c>
      <c r="F33" s="58"/>
      <c r="G33" s="58">
        <f t="shared" si="2"/>
        <v>0</v>
      </c>
      <c r="H33" s="7"/>
      <c r="I33" s="7"/>
      <c r="J33" s="7"/>
    </row>
    <row r="34" spans="1:10" ht="24" customHeight="1" x14ac:dyDescent="0.25">
      <c r="A34" s="13">
        <f t="shared" si="1"/>
        <v>29</v>
      </c>
      <c r="B34" s="13" t="s">
        <v>361</v>
      </c>
      <c r="C34" s="15" t="s">
        <v>391</v>
      </c>
      <c r="D34" s="13" t="s">
        <v>314</v>
      </c>
      <c r="E34" s="58">
        <v>1</v>
      </c>
      <c r="F34" s="58"/>
      <c r="G34" s="58">
        <f t="shared" si="2"/>
        <v>0</v>
      </c>
      <c r="H34" s="7"/>
      <c r="I34" s="7"/>
      <c r="J34" s="7"/>
    </row>
    <row r="35" spans="1:10" ht="25.5" x14ac:dyDescent="0.25">
      <c r="A35" s="13">
        <f t="shared" si="1"/>
        <v>30</v>
      </c>
      <c r="B35" s="13" t="s">
        <v>361</v>
      </c>
      <c r="C35" s="15" t="s">
        <v>392</v>
      </c>
      <c r="D35" s="13" t="s">
        <v>314</v>
      </c>
      <c r="E35" s="58">
        <v>1</v>
      </c>
      <c r="F35" s="58"/>
      <c r="G35" s="58">
        <f t="shared" si="2"/>
        <v>0</v>
      </c>
      <c r="H35" s="7"/>
      <c r="I35" s="7"/>
      <c r="J35" s="7"/>
    </row>
    <row r="36" spans="1:10" ht="25.5" x14ac:dyDescent="0.25">
      <c r="A36" s="13">
        <f t="shared" si="1"/>
        <v>31</v>
      </c>
      <c r="B36" s="13" t="s">
        <v>361</v>
      </c>
      <c r="C36" s="15" t="s">
        <v>393</v>
      </c>
      <c r="D36" s="13" t="s">
        <v>314</v>
      </c>
      <c r="E36" s="58">
        <v>1</v>
      </c>
      <c r="F36" s="58"/>
      <c r="G36" s="58">
        <f t="shared" si="2"/>
        <v>0</v>
      </c>
      <c r="H36" s="7"/>
      <c r="I36" s="7"/>
      <c r="J36" s="7"/>
    </row>
    <row r="37" spans="1:10" ht="38.25" x14ac:dyDescent="0.25">
      <c r="A37" s="13">
        <f t="shared" si="1"/>
        <v>32</v>
      </c>
      <c r="B37" s="13" t="s">
        <v>361</v>
      </c>
      <c r="C37" s="15" t="s">
        <v>394</v>
      </c>
      <c r="D37" s="13" t="s">
        <v>10</v>
      </c>
      <c r="E37" s="58">
        <v>22</v>
      </c>
      <c r="F37" s="58"/>
      <c r="G37" s="58">
        <f t="shared" si="2"/>
        <v>0</v>
      </c>
      <c r="H37" s="7"/>
      <c r="I37" s="7"/>
      <c r="J37" s="7"/>
    </row>
    <row r="38" spans="1:10" ht="38.25" x14ac:dyDescent="0.25">
      <c r="A38" s="13">
        <f t="shared" si="1"/>
        <v>33</v>
      </c>
      <c r="B38" s="13" t="s">
        <v>361</v>
      </c>
      <c r="C38" s="59" t="s">
        <v>368</v>
      </c>
      <c r="D38" s="13" t="s">
        <v>369</v>
      </c>
      <c r="E38" s="58">
        <v>4</v>
      </c>
      <c r="F38" s="58"/>
      <c r="G38" s="58">
        <f t="shared" si="2"/>
        <v>0</v>
      </c>
      <c r="H38" s="7"/>
      <c r="I38" s="7"/>
      <c r="J38" s="7"/>
    </row>
    <row r="39" spans="1:10" ht="21.2" customHeight="1" x14ac:dyDescent="0.25">
      <c r="A39" s="87" t="s">
        <v>442</v>
      </c>
      <c r="B39" s="88"/>
      <c r="C39" s="88"/>
      <c r="D39" s="88"/>
      <c r="E39" s="88"/>
      <c r="F39" s="89"/>
      <c r="G39" s="61">
        <f>SUM(G27:G38,G5:G25)</f>
        <v>0</v>
      </c>
      <c r="H39" s="7"/>
      <c r="I39" s="7"/>
      <c r="J39" s="7"/>
    </row>
    <row r="40" spans="1:10" x14ac:dyDescent="0.25">
      <c r="A40" s="7"/>
      <c r="B40" s="7"/>
      <c r="C40" s="8"/>
      <c r="D40" s="7"/>
      <c r="E40" s="7"/>
      <c r="F40" s="7"/>
      <c r="G40" s="7"/>
      <c r="H40" s="7"/>
      <c r="I40" s="7"/>
      <c r="J40" s="7"/>
    </row>
    <row r="41" spans="1:10" x14ac:dyDescent="0.25">
      <c r="A41" s="7"/>
      <c r="B41" s="7"/>
      <c r="C41" s="8"/>
      <c r="D41" s="7"/>
      <c r="E41" s="7"/>
      <c r="F41" s="7"/>
      <c r="G41" s="7"/>
      <c r="H41" s="7"/>
      <c r="I41" s="7"/>
      <c r="J41" s="7"/>
    </row>
    <row r="42" spans="1:10" x14ac:dyDescent="0.25">
      <c r="A42" s="7"/>
      <c r="B42" s="7"/>
      <c r="C42" s="8"/>
      <c r="D42" s="7"/>
      <c r="E42" s="7"/>
      <c r="F42" s="7"/>
      <c r="G42" s="7"/>
      <c r="H42" s="7"/>
      <c r="I42" s="7"/>
      <c r="J42" s="7"/>
    </row>
    <row r="43" spans="1:10" x14ac:dyDescent="0.25">
      <c r="A43" s="7"/>
      <c r="B43" s="7"/>
      <c r="C43" s="8"/>
      <c r="D43" s="7"/>
      <c r="E43" s="7"/>
      <c r="F43" s="7"/>
      <c r="G43" s="7"/>
      <c r="H43" s="7"/>
      <c r="I43" s="7"/>
      <c r="J43" s="7"/>
    </row>
    <row r="44" spans="1:10" x14ac:dyDescent="0.25">
      <c r="A44" s="7"/>
      <c r="B44" s="7"/>
      <c r="C44" s="8"/>
      <c r="D44" s="7"/>
      <c r="E44" s="7"/>
      <c r="F44" s="7"/>
      <c r="G44" s="7"/>
      <c r="H44" s="7"/>
      <c r="I44" s="7"/>
      <c r="J44" s="7"/>
    </row>
    <row r="45" spans="1:10" x14ac:dyDescent="0.25">
      <c r="A45" s="7"/>
      <c r="B45" s="7"/>
      <c r="C45" s="8"/>
      <c r="D45" s="7"/>
      <c r="E45" s="7"/>
      <c r="F45" s="7"/>
      <c r="G45" s="7"/>
      <c r="H45" s="7"/>
      <c r="I45" s="7"/>
      <c r="J45" s="7"/>
    </row>
    <row r="46" spans="1:10" x14ac:dyDescent="0.25">
      <c r="A46" s="7"/>
      <c r="B46" s="7"/>
      <c r="C46" s="8"/>
      <c r="D46" s="7"/>
      <c r="E46" s="7"/>
      <c r="F46" s="7"/>
      <c r="G46" s="7"/>
      <c r="H46" s="7"/>
      <c r="I46" s="7"/>
      <c r="J46" s="7"/>
    </row>
    <row r="47" spans="1:10" x14ac:dyDescent="0.25">
      <c r="A47" s="7"/>
      <c r="B47" s="7"/>
      <c r="C47" s="8"/>
      <c r="D47" s="7"/>
      <c r="E47" s="7"/>
      <c r="F47" s="7"/>
      <c r="G47" s="7"/>
      <c r="H47" s="7"/>
      <c r="I47" s="7"/>
      <c r="J47" s="7"/>
    </row>
    <row r="48" spans="1:10" x14ac:dyDescent="0.25">
      <c r="A48" s="7"/>
      <c r="B48" s="7"/>
      <c r="C48" s="8"/>
      <c r="D48" s="7"/>
      <c r="E48" s="7"/>
      <c r="F48" s="7"/>
      <c r="G48" s="7"/>
      <c r="H48" s="7"/>
      <c r="I48" s="7"/>
      <c r="J48" s="7"/>
    </row>
    <row r="49" spans="1:10" x14ac:dyDescent="0.25">
      <c r="A49" s="7"/>
      <c r="B49" s="7"/>
      <c r="C49" s="8"/>
      <c r="D49" s="7"/>
      <c r="E49" s="7"/>
      <c r="F49" s="7"/>
      <c r="G49" s="7"/>
      <c r="H49" s="7"/>
      <c r="I49" s="7"/>
      <c r="J49" s="7"/>
    </row>
    <row r="50" spans="1:10" x14ac:dyDescent="0.25">
      <c r="A50" s="7"/>
      <c r="B50" s="7"/>
      <c r="C50" s="8"/>
      <c r="D50" s="7"/>
      <c r="E50" s="7"/>
      <c r="F50" s="7"/>
      <c r="G50" s="7"/>
      <c r="H50" s="7"/>
      <c r="I50" s="7"/>
      <c r="J50" s="7"/>
    </row>
    <row r="51" spans="1:10" x14ac:dyDescent="0.25">
      <c r="A51" s="7"/>
      <c r="B51" s="7"/>
      <c r="C51" s="8"/>
      <c r="D51" s="7"/>
      <c r="E51" s="7"/>
      <c r="F51" s="7"/>
      <c r="G51" s="7"/>
      <c r="H51" s="7"/>
      <c r="I51" s="7"/>
      <c r="J51" s="7"/>
    </row>
    <row r="52" spans="1:10" x14ac:dyDescent="0.25">
      <c r="A52" s="7"/>
      <c r="B52" s="7"/>
      <c r="C52" s="8"/>
      <c r="D52" s="7"/>
      <c r="E52" s="7"/>
      <c r="F52" s="7"/>
      <c r="G52" s="7"/>
      <c r="H52" s="7"/>
      <c r="I52" s="7"/>
      <c r="J52" s="7"/>
    </row>
    <row r="53" spans="1:10" x14ac:dyDescent="0.25">
      <c r="A53" s="7"/>
      <c r="B53" s="7"/>
      <c r="C53" s="8"/>
      <c r="D53" s="7"/>
      <c r="E53" s="7"/>
      <c r="F53" s="7"/>
      <c r="G53" s="7"/>
      <c r="H53" s="7"/>
      <c r="I53" s="7"/>
      <c r="J53" s="7"/>
    </row>
    <row r="54" spans="1:10" x14ac:dyDescent="0.25">
      <c r="A54" s="7"/>
      <c r="B54" s="7"/>
      <c r="C54" s="8"/>
      <c r="D54" s="7"/>
      <c r="E54" s="7"/>
      <c r="F54" s="7"/>
      <c r="G54" s="7"/>
      <c r="H54" s="7"/>
      <c r="I54" s="7"/>
      <c r="J54" s="7"/>
    </row>
    <row r="55" spans="1:10" x14ac:dyDescent="0.25">
      <c r="A55" s="7"/>
      <c r="B55" s="7"/>
      <c r="C55" s="8"/>
      <c r="D55" s="7"/>
      <c r="E55" s="7"/>
      <c r="F55" s="7"/>
      <c r="G55" s="7"/>
      <c r="H55" s="7"/>
      <c r="I55" s="7"/>
      <c r="J55" s="7"/>
    </row>
    <row r="56" spans="1:10" x14ac:dyDescent="0.25">
      <c r="A56" s="7"/>
      <c r="B56" s="7"/>
      <c r="C56" s="8"/>
      <c r="D56" s="7"/>
      <c r="E56" s="7"/>
      <c r="F56" s="7"/>
      <c r="G56" s="7"/>
      <c r="H56" s="7"/>
      <c r="I56" s="7"/>
      <c r="J56" s="7"/>
    </row>
    <row r="57" spans="1:10" x14ac:dyDescent="0.25">
      <c r="A57" s="7"/>
      <c r="B57" s="7"/>
      <c r="C57" s="8"/>
      <c r="D57" s="7"/>
      <c r="E57" s="7"/>
      <c r="F57" s="7"/>
      <c r="G57" s="7"/>
      <c r="H57" s="7"/>
      <c r="I57" s="7"/>
      <c r="J57" s="7"/>
    </row>
    <row r="58" spans="1:10" x14ac:dyDescent="0.25">
      <c r="A58" s="7"/>
      <c r="B58" s="7"/>
      <c r="C58" s="8"/>
      <c r="D58" s="7"/>
      <c r="E58" s="7"/>
      <c r="F58" s="7"/>
      <c r="G58" s="7"/>
      <c r="H58" s="7"/>
      <c r="I58" s="7"/>
      <c r="J58" s="7"/>
    </row>
    <row r="59" spans="1:10" x14ac:dyDescent="0.25">
      <c r="A59" s="7"/>
      <c r="B59" s="7"/>
      <c r="C59" s="8"/>
      <c r="D59" s="7"/>
      <c r="E59" s="7"/>
      <c r="F59" s="7"/>
      <c r="G59" s="7"/>
      <c r="H59" s="7"/>
      <c r="I59" s="7"/>
      <c r="J59" s="7"/>
    </row>
    <row r="60" spans="1:10" x14ac:dyDescent="0.25">
      <c r="A60" s="7"/>
      <c r="B60" s="7"/>
      <c r="C60" s="8"/>
      <c r="D60" s="7"/>
      <c r="E60" s="7"/>
      <c r="F60" s="7"/>
      <c r="G60" s="7"/>
      <c r="H60" s="7"/>
      <c r="I60" s="7"/>
      <c r="J60" s="7"/>
    </row>
    <row r="61" spans="1:10" x14ac:dyDescent="0.25">
      <c r="A61" s="7"/>
      <c r="B61" s="7"/>
      <c r="C61" s="8"/>
      <c r="D61" s="7"/>
      <c r="E61" s="7"/>
      <c r="F61" s="7"/>
      <c r="G61" s="7"/>
      <c r="H61" s="7"/>
      <c r="I61" s="7"/>
      <c r="J61" s="7"/>
    </row>
    <row r="62" spans="1:10" x14ac:dyDescent="0.25">
      <c r="A62" s="7"/>
      <c r="B62" s="7"/>
      <c r="C62" s="8"/>
      <c r="D62" s="7"/>
      <c r="E62" s="7"/>
      <c r="F62" s="7"/>
      <c r="G62" s="7"/>
      <c r="H62" s="7"/>
      <c r="I62" s="7"/>
      <c r="J62" s="7"/>
    </row>
    <row r="63" spans="1:10" x14ac:dyDescent="0.25">
      <c r="A63" s="7"/>
      <c r="B63" s="7"/>
      <c r="C63" s="8"/>
      <c r="D63" s="7"/>
      <c r="E63" s="7"/>
      <c r="F63" s="7"/>
      <c r="G63" s="7"/>
      <c r="H63" s="7"/>
      <c r="I63" s="7"/>
      <c r="J63" s="7"/>
    </row>
    <row r="64" spans="1:10" x14ac:dyDescent="0.25">
      <c r="A64" s="7"/>
      <c r="B64" s="7"/>
      <c r="C64" s="8"/>
      <c r="D64" s="7"/>
      <c r="E64" s="7"/>
      <c r="F64" s="7"/>
      <c r="G64" s="7"/>
      <c r="H64" s="7"/>
      <c r="I64" s="7"/>
      <c r="J64" s="7"/>
    </row>
    <row r="65" spans="1:10" x14ac:dyDescent="0.25">
      <c r="A65" s="7"/>
      <c r="B65" s="7"/>
      <c r="C65" s="8"/>
      <c r="D65" s="7"/>
      <c r="E65" s="7"/>
      <c r="F65" s="7"/>
      <c r="G65" s="7"/>
      <c r="H65" s="7"/>
      <c r="I65" s="7"/>
      <c r="J65" s="7"/>
    </row>
    <row r="66" spans="1:10" x14ac:dyDescent="0.25">
      <c r="A66" s="7"/>
      <c r="B66" s="7"/>
      <c r="C66" s="8"/>
      <c r="D66" s="7"/>
      <c r="E66" s="7"/>
      <c r="F66" s="7"/>
      <c r="G66" s="7"/>
      <c r="H66" s="7"/>
      <c r="I66" s="7"/>
      <c r="J66" s="7"/>
    </row>
    <row r="67" spans="1:10" x14ac:dyDescent="0.25">
      <c r="A67" s="7"/>
      <c r="B67" s="7"/>
      <c r="C67" s="8"/>
      <c r="D67" s="7"/>
      <c r="E67" s="7"/>
      <c r="F67" s="7"/>
      <c r="G67" s="7"/>
      <c r="H67" s="7"/>
      <c r="I67" s="7"/>
      <c r="J67" s="7"/>
    </row>
    <row r="68" spans="1:10" x14ac:dyDescent="0.25">
      <c r="A68" s="7"/>
      <c r="B68" s="7"/>
      <c r="C68" s="8"/>
      <c r="D68" s="7"/>
      <c r="E68" s="7"/>
      <c r="F68" s="7"/>
      <c r="G68" s="7"/>
      <c r="H68" s="7"/>
      <c r="I68" s="7"/>
      <c r="J68" s="7"/>
    </row>
    <row r="69" spans="1:10" x14ac:dyDescent="0.25">
      <c r="A69" s="7"/>
      <c r="B69" s="7"/>
      <c r="C69" s="8"/>
      <c r="D69" s="7"/>
      <c r="E69" s="7"/>
      <c r="F69" s="7"/>
      <c r="G69" s="7"/>
      <c r="H69" s="7"/>
      <c r="I69" s="7"/>
      <c r="J69" s="7"/>
    </row>
    <row r="70" spans="1:10" x14ac:dyDescent="0.25">
      <c r="A70" s="7"/>
      <c r="B70" s="7"/>
      <c r="C70" s="8"/>
      <c r="D70" s="7"/>
      <c r="E70" s="7"/>
      <c r="F70" s="7"/>
      <c r="G70" s="7"/>
      <c r="H70" s="7"/>
      <c r="I70" s="7"/>
      <c r="J70" s="7"/>
    </row>
    <row r="71" spans="1:10" x14ac:dyDescent="0.25">
      <c r="A71" s="7"/>
      <c r="B71" s="7"/>
      <c r="C71" s="8"/>
      <c r="D71" s="7"/>
      <c r="E71" s="7"/>
      <c r="F71" s="7"/>
      <c r="G71" s="7"/>
      <c r="H71" s="7"/>
      <c r="I71" s="7"/>
      <c r="J71" s="7"/>
    </row>
    <row r="72" spans="1:10" x14ac:dyDescent="0.25">
      <c r="A72" s="7"/>
      <c r="B72" s="7"/>
      <c r="C72" s="8"/>
      <c r="D72" s="7"/>
      <c r="E72" s="7"/>
      <c r="F72" s="7"/>
      <c r="G72" s="7"/>
      <c r="H72" s="7"/>
      <c r="I72" s="7"/>
      <c r="J72" s="7"/>
    </row>
    <row r="73" spans="1:10" x14ac:dyDescent="0.25">
      <c r="A73" s="7"/>
      <c r="B73" s="7"/>
      <c r="C73" s="8"/>
      <c r="D73" s="7"/>
      <c r="E73" s="7"/>
      <c r="F73" s="7"/>
      <c r="G73" s="7"/>
      <c r="H73" s="7"/>
      <c r="I73" s="7"/>
      <c r="J73" s="7"/>
    </row>
    <row r="74" spans="1:10" x14ac:dyDescent="0.25">
      <c r="A74" s="7"/>
      <c r="B74" s="7"/>
      <c r="C74" s="8"/>
      <c r="D74" s="7"/>
      <c r="E74" s="7"/>
      <c r="F74" s="7"/>
      <c r="G74" s="7"/>
      <c r="H74" s="7"/>
      <c r="I74" s="7"/>
      <c r="J74" s="7"/>
    </row>
    <row r="75" spans="1:10" x14ac:dyDescent="0.25">
      <c r="A75" s="7"/>
      <c r="B75" s="7"/>
      <c r="C75" s="8"/>
      <c r="D75" s="7"/>
      <c r="E75" s="7"/>
      <c r="F75" s="7"/>
      <c r="G75" s="7"/>
      <c r="H75" s="7"/>
      <c r="I75" s="7"/>
      <c r="J75" s="7"/>
    </row>
    <row r="76" spans="1:10" x14ac:dyDescent="0.25">
      <c r="A76" s="7"/>
      <c r="B76" s="7"/>
      <c r="C76" s="8"/>
      <c r="D76" s="7"/>
      <c r="E76" s="7"/>
      <c r="F76" s="7"/>
      <c r="G76" s="7"/>
      <c r="H76" s="7"/>
      <c r="I76" s="7"/>
      <c r="J76" s="7"/>
    </row>
    <row r="77" spans="1:10" x14ac:dyDescent="0.25">
      <c r="A77" s="7"/>
      <c r="B77" s="7"/>
      <c r="C77" s="8"/>
      <c r="D77" s="7"/>
      <c r="E77" s="7"/>
      <c r="F77" s="7"/>
      <c r="G77" s="7"/>
      <c r="H77" s="7"/>
      <c r="I77" s="7"/>
      <c r="J77" s="7"/>
    </row>
    <row r="78" spans="1:10" x14ac:dyDescent="0.25">
      <c r="A78" s="7"/>
      <c r="B78" s="7"/>
      <c r="C78" s="8"/>
      <c r="D78" s="7"/>
      <c r="E78" s="7"/>
      <c r="F78" s="7"/>
      <c r="G78" s="7"/>
      <c r="H78" s="7"/>
      <c r="I78" s="7"/>
      <c r="J78" s="7"/>
    </row>
    <row r="79" spans="1:10" x14ac:dyDescent="0.25">
      <c r="A79" s="7"/>
      <c r="B79" s="7"/>
      <c r="C79" s="8"/>
      <c r="D79" s="7"/>
      <c r="E79" s="7"/>
      <c r="F79" s="7"/>
      <c r="G79" s="7"/>
      <c r="H79" s="7"/>
      <c r="I79" s="7"/>
      <c r="J79" s="7"/>
    </row>
    <row r="80" spans="1:10" x14ac:dyDescent="0.25">
      <c r="A80" s="7"/>
      <c r="B80" s="7"/>
      <c r="C80" s="8"/>
      <c r="D80" s="7"/>
      <c r="E80" s="7"/>
      <c r="F80" s="7"/>
      <c r="G80" s="7"/>
      <c r="H80" s="7"/>
      <c r="I80" s="7"/>
      <c r="J80" s="7"/>
    </row>
    <row r="81" spans="1:10" x14ac:dyDescent="0.25">
      <c r="A81" s="7"/>
      <c r="B81" s="7"/>
      <c r="C81" s="8"/>
      <c r="D81" s="7"/>
      <c r="E81" s="7"/>
      <c r="F81" s="7"/>
      <c r="G81" s="7"/>
      <c r="H81" s="7"/>
      <c r="I81" s="7"/>
      <c r="J81" s="7"/>
    </row>
    <row r="82" spans="1:10" x14ac:dyDescent="0.25">
      <c r="A82" s="7"/>
      <c r="B82" s="7"/>
      <c r="C82" s="8"/>
      <c r="D82" s="7"/>
      <c r="E82" s="7"/>
      <c r="F82" s="7"/>
      <c r="G82" s="7"/>
      <c r="H82" s="7"/>
      <c r="I82" s="7"/>
      <c r="J82" s="7"/>
    </row>
    <row r="83" spans="1:10" x14ac:dyDescent="0.25">
      <c r="A83" s="7"/>
      <c r="B83" s="7"/>
      <c r="C83" s="8"/>
      <c r="D83" s="7"/>
      <c r="E83" s="7"/>
      <c r="F83" s="7"/>
      <c r="G83" s="7"/>
      <c r="H83" s="7"/>
      <c r="I83" s="7"/>
      <c r="J83" s="7"/>
    </row>
    <row r="84" spans="1:10" x14ac:dyDescent="0.25">
      <c r="A84" s="7"/>
      <c r="B84" s="7"/>
      <c r="C84" s="8"/>
      <c r="D84" s="7"/>
      <c r="E84" s="7"/>
      <c r="F84" s="7"/>
      <c r="G84" s="7"/>
      <c r="H84" s="7"/>
      <c r="I84" s="7"/>
      <c r="J84" s="7"/>
    </row>
    <row r="85" spans="1:10" x14ac:dyDescent="0.25">
      <c r="A85" s="7"/>
      <c r="B85" s="7"/>
      <c r="C85" s="8"/>
      <c r="D85" s="7"/>
      <c r="E85" s="7"/>
      <c r="F85" s="7"/>
      <c r="G85" s="7"/>
      <c r="H85" s="7"/>
      <c r="I85" s="7"/>
      <c r="J85" s="7"/>
    </row>
    <row r="86" spans="1:10" x14ac:dyDescent="0.25">
      <c r="A86" s="7"/>
      <c r="B86" s="7"/>
      <c r="C86" s="8"/>
      <c r="D86" s="7"/>
      <c r="E86" s="7"/>
      <c r="F86" s="7"/>
      <c r="G86" s="7"/>
      <c r="H86" s="7"/>
      <c r="I86" s="7"/>
      <c r="J86" s="7"/>
    </row>
    <row r="87" spans="1:10" x14ac:dyDescent="0.25">
      <c r="A87" s="7"/>
      <c r="B87" s="7"/>
      <c r="C87" s="8"/>
      <c r="D87" s="7"/>
      <c r="E87" s="7"/>
      <c r="F87" s="7"/>
      <c r="G87" s="7"/>
      <c r="H87" s="7"/>
      <c r="I87" s="7"/>
      <c r="J87" s="7"/>
    </row>
    <row r="88" spans="1:10" x14ac:dyDescent="0.25">
      <c r="A88" s="7"/>
      <c r="B88" s="7"/>
      <c r="C88" s="8"/>
      <c r="D88" s="7"/>
      <c r="E88" s="7"/>
      <c r="F88" s="7"/>
      <c r="G88" s="7"/>
      <c r="H88" s="7"/>
      <c r="I88" s="7"/>
      <c r="J88" s="7"/>
    </row>
  </sheetData>
  <mergeCells count="5">
    <mergeCell ref="A1:G1"/>
    <mergeCell ref="A39:F39"/>
    <mergeCell ref="C4:G4"/>
    <mergeCell ref="C26:G26"/>
    <mergeCell ref="A2:G2"/>
  </mergeCells>
  <conditionalFormatting sqref="G5:G39">
    <cfRule type="cellIs" dxfId="1" priority="1" operator="equal">
      <formula>0</formula>
    </cfRule>
  </conditionalFormatting>
  <pageMargins left="0.70866141732283472" right="0.70866141732283472" top="0.98425196850393704" bottom="0.74803149606299213" header="0.31496062992125984" footer="0.31496062992125984"/>
  <pageSetup paperSize="9" scale="80" orientation="portrait" r:id="rId1"/>
  <headerFooter>
    <oddHeader>&amp;L&amp;"Arial Narrow,Kursywa"&amp;8ROZBUDOWA ULICY ŚLĘZOUJŚCIE WE WROCŁAWIU NA ODCINKU OD ULICY POTOKOWEJ DO ZABUDOWY&amp;C
&amp;"Arial Narrow,Pogrubiony"&amp;12KOSZTORYS OFERTOWY</oddHeader>
    <oddFooter>&amp;R&amp;"Arial Narrow,Normalny"&amp;9&amp;P/&amp;N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27"/>
  <sheetViews>
    <sheetView zoomScaleNormal="100" zoomScaleSheetLayoutView="110" workbookViewId="0">
      <selection activeCell="F16" sqref="F16"/>
    </sheetView>
  </sheetViews>
  <sheetFormatPr defaultRowHeight="15" x14ac:dyDescent="0.25"/>
  <cols>
    <col min="1" max="1" width="5.7109375" style="7" customWidth="1"/>
    <col min="2" max="2" width="12.140625" style="7" customWidth="1"/>
    <col min="3" max="3" width="37.140625" style="8" customWidth="1"/>
    <col min="4" max="4" width="9.140625" style="7"/>
    <col min="5" max="5" width="14" style="7" customWidth="1"/>
    <col min="6" max="6" width="13.28515625" style="7" customWidth="1"/>
    <col min="7" max="7" width="15" style="7" customWidth="1"/>
    <col min="8" max="13" width="9.140625" style="7"/>
  </cols>
  <sheetData>
    <row r="1" spans="1:7" ht="15.75" x14ac:dyDescent="0.25">
      <c r="A1" s="97" t="s">
        <v>424</v>
      </c>
      <c r="B1" s="97"/>
      <c r="C1" s="97"/>
      <c r="D1" s="97"/>
      <c r="E1" s="97"/>
      <c r="F1" s="97"/>
      <c r="G1" s="97"/>
    </row>
    <row r="3" spans="1:7" x14ac:dyDescent="0.25">
      <c r="A3" s="1" t="s">
        <v>0</v>
      </c>
      <c r="B3" s="1" t="s">
        <v>449</v>
      </c>
      <c r="C3" s="1" t="s">
        <v>450</v>
      </c>
      <c r="D3" s="1" t="s">
        <v>447</v>
      </c>
      <c r="E3" s="2" t="s">
        <v>448</v>
      </c>
      <c r="F3" s="2" t="s">
        <v>415</v>
      </c>
      <c r="G3" s="2" t="s">
        <v>94</v>
      </c>
    </row>
    <row r="4" spans="1:7" ht="16.5" customHeight="1" x14ac:dyDescent="0.25">
      <c r="A4" s="56" t="s">
        <v>454</v>
      </c>
      <c r="B4" s="90" t="s">
        <v>6</v>
      </c>
      <c r="C4" s="91"/>
      <c r="D4" s="91"/>
      <c r="E4" s="91"/>
      <c r="F4" s="91"/>
      <c r="G4" s="92"/>
    </row>
    <row r="5" spans="1:7" ht="17.45" customHeight="1" x14ac:dyDescent="0.25">
      <c r="A5" s="13">
        <v>1</v>
      </c>
      <c r="B5" s="13" t="s">
        <v>395</v>
      </c>
      <c r="C5" s="15" t="s">
        <v>396</v>
      </c>
      <c r="D5" s="13" t="s">
        <v>193</v>
      </c>
      <c r="E5" s="62">
        <v>89</v>
      </c>
      <c r="F5" s="62"/>
      <c r="G5" s="62">
        <f>ROUND(F5*E5,2)</f>
        <v>0</v>
      </c>
    </row>
    <row r="6" spans="1:7" x14ac:dyDescent="0.25">
      <c r="A6" s="13">
        <f>A5+1</f>
        <v>2</v>
      </c>
      <c r="B6" s="13" t="s">
        <v>395</v>
      </c>
      <c r="C6" s="15" t="s">
        <v>397</v>
      </c>
      <c r="D6" s="13" t="s">
        <v>16</v>
      </c>
      <c r="E6" s="62">
        <v>17.27</v>
      </c>
      <c r="F6" s="62"/>
      <c r="G6" s="62">
        <f t="shared" ref="G6:G12" si="0">ROUND(F6*E6,2)</f>
        <v>0</v>
      </c>
    </row>
    <row r="7" spans="1:7" x14ac:dyDescent="0.25">
      <c r="A7" s="13">
        <f t="shared" ref="A7:A8" si="1">A6+1</f>
        <v>3</v>
      </c>
      <c r="B7" s="13" t="s">
        <v>395</v>
      </c>
      <c r="C7" s="15" t="s">
        <v>398</v>
      </c>
      <c r="D7" s="13" t="s">
        <v>193</v>
      </c>
      <c r="E7" s="62">
        <v>17</v>
      </c>
      <c r="F7" s="62"/>
      <c r="G7" s="62">
        <f t="shared" si="0"/>
        <v>0</v>
      </c>
    </row>
    <row r="8" spans="1:7" ht="25.5" x14ac:dyDescent="0.25">
      <c r="A8" s="13">
        <f t="shared" si="1"/>
        <v>4</v>
      </c>
      <c r="B8" s="13" t="s">
        <v>395</v>
      </c>
      <c r="C8" s="15" t="s">
        <v>478</v>
      </c>
      <c r="D8" s="13" t="s">
        <v>16</v>
      </c>
      <c r="E8" s="62">
        <v>0.05</v>
      </c>
      <c r="F8" s="62"/>
      <c r="G8" s="62">
        <f t="shared" si="0"/>
        <v>0</v>
      </c>
    </row>
    <row r="9" spans="1:7" x14ac:dyDescent="0.25">
      <c r="A9" s="56" t="s">
        <v>455</v>
      </c>
      <c r="B9" s="90" t="s">
        <v>461</v>
      </c>
      <c r="C9" s="91"/>
      <c r="D9" s="91"/>
      <c r="E9" s="91"/>
      <c r="F9" s="91"/>
      <c r="G9" s="92"/>
    </row>
    <row r="10" spans="1:7" x14ac:dyDescent="0.25">
      <c r="A10" s="13">
        <f>A8+1</f>
        <v>5</v>
      </c>
      <c r="B10" s="13" t="s">
        <v>399</v>
      </c>
      <c r="C10" s="15" t="s">
        <v>400</v>
      </c>
      <c r="D10" s="13" t="s">
        <v>8</v>
      </c>
      <c r="E10" s="62">
        <v>52.37</v>
      </c>
      <c r="F10" s="62"/>
      <c r="G10" s="62">
        <f t="shared" si="0"/>
        <v>0</v>
      </c>
    </row>
    <row r="11" spans="1:7" x14ac:dyDescent="0.25">
      <c r="A11" s="56" t="s">
        <v>456</v>
      </c>
      <c r="B11" s="90" t="s">
        <v>462</v>
      </c>
      <c r="C11" s="91"/>
      <c r="D11" s="91"/>
      <c r="E11" s="91"/>
      <c r="F11" s="91"/>
      <c r="G11" s="92"/>
    </row>
    <row r="12" spans="1:7" ht="38.25" x14ac:dyDescent="0.25">
      <c r="A12" s="13">
        <f>A10+1</f>
        <v>6</v>
      </c>
      <c r="B12" s="13" t="s">
        <v>401</v>
      </c>
      <c r="C12" s="15" t="s">
        <v>402</v>
      </c>
      <c r="D12" s="13" t="s">
        <v>193</v>
      </c>
      <c r="E12" s="62">
        <v>9</v>
      </c>
      <c r="F12" s="62"/>
      <c r="G12" s="62">
        <f t="shared" si="0"/>
        <v>0</v>
      </c>
    </row>
    <row r="13" spans="1:7" ht="38.25" x14ac:dyDescent="0.25">
      <c r="A13" s="13">
        <f>A12+1</f>
        <v>7</v>
      </c>
      <c r="B13" s="13" t="s">
        <v>401</v>
      </c>
      <c r="C13" s="15" t="s">
        <v>403</v>
      </c>
      <c r="D13" s="13" t="s">
        <v>193</v>
      </c>
      <c r="E13" s="62">
        <v>3</v>
      </c>
      <c r="F13" s="62"/>
      <c r="G13" s="62">
        <f t="shared" ref="G13:G17" si="2">ROUND(F13*E13,2)</f>
        <v>0</v>
      </c>
    </row>
    <row r="14" spans="1:7" ht="25.5" x14ac:dyDescent="0.25">
      <c r="A14" s="13">
        <f>A13+1</f>
        <v>8</v>
      </c>
      <c r="B14" s="13" t="s">
        <v>401</v>
      </c>
      <c r="C14" s="15" t="s">
        <v>404</v>
      </c>
      <c r="D14" s="13" t="s">
        <v>193</v>
      </c>
      <c r="E14" s="62">
        <v>7</v>
      </c>
      <c r="F14" s="62"/>
      <c r="G14" s="62">
        <f t="shared" si="2"/>
        <v>0</v>
      </c>
    </row>
    <row r="15" spans="1:7" x14ac:dyDescent="0.25">
      <c r="A15" s="56" t="s">
        <v>463</v>
      </c>
      <c r="B15" s="90" t="s">
        <v>464</v>
      </c>
      <c r="C15" s="91"/>
      <c r="D15" s="91"/>
      <c r="E15" s="91"/>
      <c r="F15" s="91"/>
      <c r="G15" s="92"/>
    </row>
    <row r="16" spans="1:7" ht="38.25" x14ac:dyDescent="0.25">
      <c r="A16" s="13">
        <f>A14+1</f>
        <v>9</v>
      </c>
      <c r="B16" s="13" t="s">
        <v>401</v>
      </c>
      <c r="C16" s="15" t="s">
        <v>405</v>
      </c>
      <c r="D16" s="13" t="s">
        <v>193</v>
      </c>
      <c r="E16" s="62">
        <v>86</v>
      </c>
      <c r="F16" s="62"/>
      <c r="G16" s="62">
        <f t="shared" si="2"/>
        <v>0</v>
      </c>
    </row>
    <row r="17" spans="1:7" ht="25.5" x14ac:dyDescent="0.25">
      <c r="A17" s="13">
        <f>A16+1</f>
        <v>10</v>
      </c>
      <c r="B17" s="13" t="s">
        <v>401</v>
      </c>
      <c r="C17" s="15" t="s">
        <v>485</v>
      </c>
      <c r="D17" s="13" t="s">
        <v>10</v>
      </c>
      <c r="E17" s="62">
        <v>135.5</v>
      </c>
      <c r="F17" s="62"/>
      <c r="G17" s="62">
        <f t="shared" si="2"/>
        <v>0</v>
      </c>
    </row>
    <row r="18" spans="1:7" ht="15.75" customHeight="1" x14ac:dyDescent="0.25">
      <c r="A18" s="56" t="s">
        <v>465</v>
      </c>
      <c r="B18" s="90" t="s">
        <v>466</v>
      </c>
      <c r="C18" s="91"/>
      <c r="D18" s="91"/>
      <c r="E18" s="91"/>
      <c r="F18" s="91"/>
      <c r="G18" s="92"/>
    </row>
    <row r="19" spans="1:7" x14ac:dyDescent="0.25">
      <c r="A19" s="13">
        <f>A17+1</f>
        <v>11</v>
      </c>
      <c r="B19" s="13" t="s">
        <v>406</v>
      </c>
      <c r="C19" s="15" t="s">
        <v>407</v>
      </c>
      <c r="D19" s="13" t="s">
        <v>10</v>
      </c>
      <c r="E19" s="62">
        <v>175.6</v>
      </c>
      <c r="F19" s="62"/>
      <c r="G19" s="62">
        <f t="shared" ref="G19" si="3">ROUND(F19*E19,2)</f>
        <v>0</v>
      </c>
    </row>
    <row r="20" spans="1:7" ht="25.5" x14ac:dyDescent="0.25">
      <c r="A20" s="13">
        <f>A19+1</f>
        <v>12</v>
      </c>
      <c r="B20" s="13" t="s">
        <v>406</v>
      </c>
      <c r="C20" s="15" t="s">
        <v>408</v>
      </c>
      <c r="D20" s="13" t="s">
        <v>10</v>
      </c>
      <c r="E20" s="62">
        <v>264</v>
      </c>
      <c r="F20" s="62"/>
      <c r="G20" s="62">
        <f t="shared" ref="G20:G26" si="4">ROUND(F20*E20,2)</f>
        <v>0</v>
      </c>
    </row>
    <row r="21" spans="1:7" ht="38.25" x14ac:dyDescent="0.25">
      <c r="A21" s="13">
        <f t="shared" ref="A21:A26" si="5">A20+1</f>
        <v>13</v>
      </c>
      <c r="B21" s="13" t="s">
        <v>406</v>
      </c>
      <c r="C21" s="15" t="s">
        <v>409</v>
      </c>
      <c r="D21" s="13" t="s">
        <v>10</v>
      </c>
      <c r="E21" s="62">
        <v>12</v>
      </c>
      <c r="F21" s="62"/>
      <c r="G21" s="62">
        <f t="shared" si="4"/>
        <v>0</v>
      </c>
    </row>
    <row r="22" spans="1:7" ht="38.25" x14ac:dyDescent="0.25">
      <c r="A22" s="13">
        <f t="shared" si="5"/>
        <v>14</v>
      </c>
      <c r="B22" s="13" t="s">
        <v>406</v>
      </c>
      <c r="C22" s="15" t="s">
        <v>410</v>
      </c>
      <c r="D22" s="13" t="s">
        <v>10</v>
      </c>
      <c r="E22" s="62">
        <v>8</v>
      </c>
      <c r="F22" s="62"/>
      <c r="G22" s="62">
        <f t="shared" si="4"/>
        <v>0</v>
      </c>
    </row>
    <row r="23" spans="1:7" ht="38.25" x14ac:dyDescent="0.25">
      <c r="A23" s="13">
        <f t="shared" si="5"/>
        <v>15</v>
      </c>
      <c r="B23" s="13" t="s">
        <v>406</v>
      </c>
      <c r="C23" s="15" t="s">
        <v>411</v>
      </c>
      <c r="D23" s="13" t="s">
        <v>10</v>
      </c>
      <c r="E23" s="62">
        <v>12</v>
      </c>
      <c r="F23" s="62"/>
      <c r="G23" s="62">
        <f t="shared" si="4"/>
        <v>0</v>
      </c>
    </row>
    <row r="24" spans="1:7" ht="38.25" x14ac:dyDescent="0.25">
      <c r="A24" s="13">
        <f t="shared" si="5"/>
        <v>16</v>
      </c>
      <c r="B24" s="13" t="s">
        <v>406</v>
      </c>
      <c r="C24" s="15" t="s">
        <v>412</v>
      </c>
      <c r="D24" s="13" t="s">
        <v>10</v>
      </c>
      <c r="E24" s="62">
        <v>8</v>
      </c>
      <c r="F24" s="62"/>
      <c r="G24" s="62">
        <f t="shared" si="4"/>
        <v>0</v>
      </c>
    </row>
    <row r="25" spans="1:7" x14ac:dyDescent="0.25">
      <c r="A25" s="13">
        <f t="shared" si="5"/>
        <v>17</v>
      </c>
      <c r="B25" s="13" t="s">
        <v>120</v>
      </c>
      <c r="C25" s="15" t="s">
        <v>413</v>
      </c>
      <c r="D25" s="13" t="s">
        <v>5</v>
      </c>
      <c r="E25" s="62">
        <v>42.24</v>
      </c>
      <c r="F25" s="62"/>
      <c r="G25" s="62">
        <f t="shared" si="4"/>
        <v>0</v>
      </c>
    </row>
    <row r="26" spans="1:7" x14ac:dyDescent="0.25">
      <c r="A26" s="13">
        <f t="shared" si="5"/>
        <v>18</v>
      </c>
      <c r="B26" s="13" t="s">
        <v>120</v>
      </c>
      <c r="C26" s="15" t="s">
        <v>414</v>
      </c>
      <c r="D26" s="13" t="s">
        <v>16</v>
      </c>
      <c r="E26" s="62">
        <v>1.79</v>
      </c>
      <c r="F26" s="62"/>
      <c r="G26" s="62">
        <f t="shared" si="4"/>
        <v>0</v>
      </c>
    </row>
    <row r="27" spans="1:7" ht="23.25" customHeight="1" x14ac:dyDescent="0.25">
      <c r="A27" s="87" t="s">
        <v>443</v>
      </c>
      <c r="B27" s="88"/>
      <c r="C27" s="88"/>
      <c r="D27" s="88"/>
      <c r="E27" s="88"/>
      <c r="F27" s="89"/>
      <c r="G27" s="62">
        <f>SUM(G5:G26)</f>
        <v>0</v>
      </c>
    </row>
  </sheetData>
  <mergeCells count="7">
    <mergeCell ref="A1:G1"/>
    <mergeCell ref="A27:F27"/>
    <mergeCell ref="B4:G4"/>
    <mergeCell ref="B9:G9"/>
    <mergeCell ref="B11:G11"/>
    <mergeCell ref="B15:G15"/>
    <mergeCell ref="B18:G18"/>
  </mergeCells>
  <conditionalFormatting sqref="G5:G8 G10 G12:G14 G16:G17 G19:G27">
    <cfRule type="cellIs" dxfId="0" priority="1" operator="equal">
      <formula>0</formula>
    </cfRule>
  </conditionalFormatting>
  <pageMargins left="0.70866141732283472" right="0.70866141732283472" top="0.98425196850393704" bottom="0.74803149606299213" header="0.31496062992125984" footer="0.31496062992125984"/>
  <pageSetup paperSize="9" scale="80" orientation="portrait" r:id="rId1"/>
  <headerFooter>
    <oddHeader>&amp;L&amp;"Arial Narrow,Kursywa"&amp;8ROZBUDOWA ULICY ŚLĘZOUJŚCIE WE WROCŁAWIU NA ODCINKU OD ULICY POTOKOWEJ DO ZABUDOWY&amp;C
&amp;"Arial Narrow,Pogrubiony"&amp;12KOSZTORYS OFERTOWY</oddHeader>
    <oddFooter>&amp;R&amp;"Arial Narrow,Normalny"&amp;9&amp;P/&amp;N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13</vt:i4>
      </vt:variant>
      <vt:variant>
        <vt:lpstr>Nazwane zakresy</vt:lpstr>
      </vt:variant>
      <vt:variant>
        <vt:i4>15</vt:i4>
      </vt:variant>
    </vt:vector>
  </HeadingPairs>
  <TitlesOfParts>
    <vt:vector size="28" baseType="lpstr">
      <vt:lpstr>ZZK</vt:lpstr>
      <vt:lpstr>1 Wymagania</vt:lpstr>
      <vt:lpstr>2 Drogi</vt:lpstr>
      <vt:lpstr>3a Przepust</vt:lpstr>
      <vt:lpstr>3b Mur oporowy</vt:lpstr>
      <vt:lpstr>4a Wycinka drzew</vt:lpstr>
      <vt:lpstr>4b Nasadzenia zastepcze</vt:lpstr>
      <vt:lpstr>5a Oswietlenie</vt:lpstr>
      <vt:lpstr>5b nN i SN</vt:lpstr>
      <vt:lpstr>6 Wod_kan</vt:lpstr>
      <vt:lpstr>7a MKT</vt:lpstr>
      <vt:lpstr>7b Kolizje teletechniczne</vt:lpstr>
      <vt:lpstr>8 DOR</vt:lpstr>
      <vt:lpstr>'1 Wymagania'!Obszar_wydruku</vt:lpstr>
      <vt:lpstr>'2 Drogi'!Obszar_wydruku</vt:lpstr>
      <vt:lpstr>'3a Przepust'!Obszar_wydruku</vt:lpstr>
      <vt:lpstr>'3b Mur oporowy'!Obszar_wydruku</vt:lpstr>
      <vt:lpstr>'4a Wycinka drzew'!Obszar_wydruku</vt:lpstr>
      <vt:lpstr>ZZK!Obszar_wydruku</vt:lpstr>
      <vt:lpstr>'2 Drogi'!Tytuły_wydruku</vt:lpstr>
      <vt:lpstr>'3a Przepust'!Tytuły_wydruku</vt:lpstr>
      <vt:lpstr>'4a Wycinka drzew'!Tytuły_wydruku</vt:lpstr>
      <vt:lpstr>'4b Nasadzenia zastepcze'!Tytuły_wydruku</vt:lpstr>
      <vt:lpstr>'5a Oswietlenie'!Tytuły_wydruku</vt:lpstr>
      <vt:lpstr>'5b nN i SN'!Tytuły_wydruku</vt:lpstr>
      <vt:lpstr>'6 Wod_kan'!Tytuły_wydruku</vt:lpstr>
      <vt:lpstr>'7a MKT'!Tytuły_wydruku</vt:lpstr>
      <vt:lpstr>'7b Kolizje teletechniczne'!Tytuły_wydruku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Dorota Wolińska - Janosz</dc:creator>
  <cp:lastModifiedBy>zdrosz</cp:lastModifiedBy>
  <cp:lastPrinted>2019-12-07T10:00:48Z</cp:lastPrinted>
  <dcterms:created xsi:type="dcterms:W3CDTF">2019-11-07T10:24:49Z</dcterms:created>
  <dcterms:modified xsi:type="dcterms:W3CDTF">2021-10-25T12:56:14Z</dcterms:modified>
</cp:coreProperties>
</file>