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2040" windowHeight="1305" autoFilterDateGrouping="0"/>
  </bookViews>
  <sheets>
    <sheet name="drogi" sheetId="2" r:id="rId1"/>
    <sheet name="zieleń" sheetId="4" r:id="rId2"/>
    <sheet name="oświetlenie" sheetId="3" r:id="rId3"/>
  </sheets>
  <calcPr calcId="125725"/>
</workbook>
</file>

<file path=xl/calcChain.xml><?xml version="1.0" encoding="utf-8"?>
<calcChain xmlns="http://schemas.openxmlformats.org/spreadsheetml/2006/main">
  <c r="G14" i="2"/>
  <c r="G42" s="1"/>
  <c r="G13"/>
  <c r="G12"/>
  <c r="G11"/>
  <c r="G21" i="3"/>
  <c r="G8" i="2"/>
  <c r="G28" i="4"/>
  <c r="G27"/>
  <c r="G26"/>
  <c r="G25"/>
  <c r="G24"/>
  <c r="G23"/>
  <c r="G22"/>
  <c r="G21"/>
  <c r="G20"/>
  <c r="G29"/>
  <c r="G19"/>
  <c r="G16"/>
  <c r="G15"/>
  <c r="G14"/>
  <c r="G13"/>
  <c r="G12"/>
  <c r="G11"/>
  <c r="G10"/>
  <c r="G17"/>
  <c r="G30"/>
  <c r="G9"/>
  <c r="G8"/>
  <c r="G33" i="3"/>
  <c r="G34"/>
  <c r="G32"/>
  <c r="G35"/>
  <c r="G24"/>
  <c r="G25"/>
  <c r="G26"/>
  <c r="G27"/>
  <c r="G30"/>
  <c r="G28"/>
  <c r="G29"/>
  <c r="G23"/>
  <c r="G13"/>
  <c r="G14"/>
  <c r="G15"/>
  <c r="G16"/>
  <c r="G17"/>
  <c r="G18"/>
  <c r="G19"/>
  <c r="G20"/>
  <c r="G12"/>
  <c r="G9"/>
  <c r="G8"/>
  <c r="G10"/>
  <c r="G40" i="2"/>
  <c r="G33"/>
  <c r="G39"/>
  <c r="G38"/>
  <c r="G41"/>
  <c r="G37"/>
  <c r="G31"/>
  <c r="G32"/>
  <c r="G35"/>
  <c r="G34"/>
  <c r="G30"/>
  <c r="G27"/>
  <c r="G28"/>
  <c r="G23"/>
  <c r="G24"/>
  <c r="G22"/>
  <c r="G17"/>
  <c r="G18"/>
  <c r="G20"/>
  <c r="G19"/>
  <c r="G16"/>
  <c r="G10"/>
  <c r="G9"/>
  <c r="G25"/>
  <c r="G36" i="3"/>
</calcChain>
</file>

<file path=xl/sharedStrings.xml><?xml version="1.0" encoding="utf-8"?>
<sst xmlns="http://schemas.openxmlformats.org/spreadsheetml/2006/main" count="250" uniqueCount="129">
  <si>
    <t>m3</t>
  </si>
  <si>
    <t>m2</t>
  </si>
  <si>
    <t>m</t>
  </si>
  <si>
    <t>szt.</t>
  </si>
  <si>
    <t>STWIORB</t>
  </si>
  <si>
    <t>OPIS ROBÓT</t>
  </si>
  <si>
    <t>JM.</t>
  </si>
  <si>
    <t xml:space="preserve">ILOŚĆ </t>
  </si>
  <si>
    <t xml:space="preserve">WARTOŚĆ </t>
  </si>
  <si>
    <t>D-04.01.01</t>
  </si>
  <si>
    <t>D-07.02.01</t>
  </si>
  <si>
    <t>ROBOTY PRZYGOTOWAWCZE</t>
  </si>
  <si>
    <t>PODBUDOWY</t>
  </si>
  <si>
    <t>NAWIERZCHNIE</t>
  </si>
  <si>
    <t>D-08.03.01</t>
  </si>
  <si>
    <t>BRANŻA DROGOWA</t>
  </si>
  <si>
    <t>CENA JEDN.</t>
  </si>
  <si>
    <t>D-01.01.01</t>
  </si>
  <si>
    <t>Roboty pomiarowe przy liniowych robotach ziemnych.</t>
  </si>
  <si>
    <t>km</t>
  </si>
  <si>
    <t>D-01.03.23</t>
  </si>
  <si>
    <t>Usunięcie i utylizacja pozostałości po karczunku - drągowina, karcze, gałęzie i resztki</t>
  </si>
  <si>
    <t>mp</t>
  </si>
  <si>
    <t>Zabezpieczenie korzeni drzew metodą "air spade".</t>
  </si>
  <si>
    <t>Razem dział: ROBOTY PRZYGOTOWAWCZE</t>
  </si>
  <si>
    <t>D-02.03.01</t>
  </si>
  <si>
    <t>D-04.04.02</t>
  </si>
  <si>
    <t>Razem dział: PODBUDOWY</t>
  </si>
  <si>
    <t>D-04.03.01</t>
  </si>
  <si>
    <t>Skropienie asfaltem nawierzchni drogowych</t>
  </si>
  <si>
    <t>D-05.03.13a</t>
  </si>
  <si>
    <t>D-05.03.01</t>
  </si>
  <si>
    <t>Nawierzchnie z kostki kamiennej nieregularnej o wysokości 10 cm na podsypce cementowo-piaskowej</t>
  </si>
  <si>
    <t>Razem dział: NAWIERZCHNIE</t>
  </si>
  <si>
    <t>ELEMNTY ULIC</t>
  </si>
  <si>
    <t>Razem dział: ELEMNTY ULIC</t>
  </si>
  <si>
    <t>URZĄDZENIA BEZPIECZEŃSTWA RUCHU</t>
  </si>
  <si>
    <t>D-07.01.01</t>
  </si>
  <si>
    <t>Słupki do znaków drogowych z rur stalowych o śr. 70 mm</t>
  </si>
  <si>
    <t>Montaż znaków drogowych na słupkach</t>
  </si>
  <si>
    <t>Razem dział: URZĄDZENIA BEZPIECZEŃSTWA RUCHU</t>
  </si>
  <si>
    <t>ZIELEŃ</t>
  </si>
  <si>
    <t>D-09.01.01</t>
  </si>
  <si>
    <t>Humusowanie pasa zieleni z obsianiem przy grubości warstwy humusu 15 cm.</t>
  </si>
  <si>
    <t>Wartość kosztorysowa robót bez podatku VAT</t>
  </si>
  <si>
    <t>LP</t>
  </si>
  <si>
    <t>PRZEDMIAR (kosztorys ofertowy po wypełnieniu)</t>
  </si>
  <si>
    <t>3</t>
  </si>
  <si>
    <t>4</t>
  </si>
  <si>
    <t>kpl.</t>
  </si>
  <si>
    <t>BRANŻA ELEKTRYCZNA</t>
  </si>
  <si>
    <t>Wyłączenie napięcia, dopuszczenia zakładu energetycznego ,przygotowanie miejsca pracy oraz likwidacja miejsca pracy wraz z ponownym załączeniem urządzeń do sieci</t>
  </si>
  <si>
    <t>szt</t>
  </si>
  <si>
    <t>Ustalenie przebiegu trasy kabla o długości do 500m</t>
  </si>
  <si>
    <t>odc</t>
  </si>
  <si>
    <t>Prace ziemne</t>
  </si>
  <si>
    <t>Nasypanie dwóch warstw piasku podsypka, obsypka 2x10cm</t>
  </si>
  <si>
    <t>Ułożenie rur osłonowych RHDPE 75mm w wykopie otwartym</t>
  </si>
  <si>
    <t>Układanie bednarki, w rowach kablowych, przekrój bednarki do 120 mm2</t>
  </si>
  <si>
    <t>Razem dział: Prace ziemne</t>
  </si>
  <si>
    <t>Budowa sieci kablowej ośw. drogowego</t>
  </si>
  <si>
    <t>Montaż i stawianie słupów oświetleniowych wraz z fundamentami o masie do 100 kg 1 - ramienny</t>
  </si>
  <si>
    <t>Montaż wysięgników rurowych na słupie o długości do 0,3m włącznie</t>
  </si>
  <si>
    <t>Montaż złącza słupowe z 1 bezpiecznikiem</t>
  </si>
  <si>
    <t>Montaż opraw oświetlenia zewnętrznego na słupie</t>
  </si>
  <si>
    <t>Montaż przewodów do opraw oświetleniowych - wciąganie w słupy, rury osłonowe i wysięgniki</t>
  </si>
  <si>
    <t>Razem dział: Budowa sieci kablowej ośw. drogowego</t>
  </si>
  <si>
    <t>Pomiary odbiorowe</t>
  </si>
  <si>
    <t>Sprawdzenie i pomiar 3-fazowego obwodu elektrycznego niskiego napięcia - komplet</t>
  </si>
  <si>
    <t>pomiar</t>
  </si>
  <si>
    <t>Uruchomienie i konfiguracja systemu sterowania i zarządzania</t>
  </si>
  <si>
    <t>Razem dział: Pomiary odbiorowe</t>
  </si>
  <si>
    <t>1</t>
  </si>
  <si>
    <t>D-10.01.01</t>
  </si>
  <si>
    <t xml:space="preserve">Przecisk pod drzewami wraz z rurą RHDPE 75mm </t>
  </si>
  <si>
    <t>Uszczelnienie kabli w rurach przepustowych pod drogami, obustronnie</t>
  </si>
  <si>
    <t>Roboty przygotowawcze</t>
  </si>
  <si>
    <t>2</t>
  </si>
  <si>
    <t>Układanie kabli o masie do 1.0 kg/m w rowach kablowych, w rurach osłonowych i przewiertach</t>
  </si>
  <si>
    <t>Część 2: Budowa drogi rowerowej we Wrocławiu na odcinku od ul. Ziębickiej
do ul. Gazowej</t>
  </si>
  <si>
    <t>Montaż słupków U12c</t>
  </si>
  <si>
    <t>Ścinanie drzew z karczowaniem pni o średnicy 10-15 cm</t>
  </si>
  <si>
    <t>Ścinanie drzew z karczowaniem pni o średnicy 16-25 cm</t>
  </si>
  <si>
    <t>Ścinanie drzew z karczowaniem pni o średnicy 26-35 cm</t>
  </si>
  <si>
    <t>Ścinanie drzew z karczowaniem pni o średnicy 36-45 cm</t>
  </si>
  <si>
    <t>Ścinanie drzew z karczowaniem pni o średnicy 46-55 cm</t>
  </si>
  <si>
    <t>Załadunek, wywóz i koszt zagospodarowania karpiny i gałęzi</t>
  </si>
  <si>
    <t>Roboty ziemne w gr.kat. III-IV</t>
  </si>
  <si>
    <t>Profilowanie i zagęszczanie podłoża w gruncie kat. II-IV pod warstwy konstrukcyjne nawierzchni</t>
  </si>
  <si>
    <t>Warstwy odsączające o grubości po zagęszczeniu gr.25 cm</t>
  </si>
  <si>
    <t>Obrzeża z jednego rzędu kostki kamiennej o wymiarach 9x11cm na podsypce cementowo-piaskowej wraz z ławą betonową zwykłą</t>
  </si>
  <si>
    <t>Oznakowanie poziome cienkowarstwowe</t>
  </si>
  <si>
    <t>Warstwa podłoża strukturalnego (mieszanka kamienno-glebowa) o gr.30 cm</t>
  </si>
  <si>
    <t>Sadzenie drzew liściastych form naturalnych na terenie płaskim w gruncie kat. I-II z całkowitą zaprawą dołów; średnica/głębokość : 0.5 m - wiąz polny</t>
  </si>
  <si>
    <t>Sadzenie drzew liściastych form naturalnych na terenie płaskim w gruncie kat. I-II z całkowitą zaprawą dołów; średnica/głębokość : 0.5 m - dąb szypułkowy</t>
  </si>
  <si>
    <t>Sadzenie drzew liściastych form naturalnych na terenie płaskim w gruncie kat. I-II z całkowitą zaprawą dołów; średnica/głębokość : 0.5 m-klon jawor</t>
  </si>
  <si>
    <t>Sadzenie krzewów liściastych form naturalnych na terenie płaskim w gruncie kat. I-II z całkowitą zaprawą dołów; średnica/głębokość : 0.5 m-kalina</t>
  </si>
  <si>
    <t>Sadzenie krzewów liściastych form naturalnych na terenie płaskim w gruncie kat. I-II z całkowitą zaprawą dołów; średnica/głębokość : 0.5 m-pęcherznica</t>
  </si>
  <si>
    <t>Sadzenie krzewów liściastych form naturalnych na terenie płaskim w gruncie kat. I-II z całkowitą zaprawą dołów; średnica/głębokość : 0.5 m-tawuła</t>
  </si>
  <si>
    <t>ROBOTY INNE</t>
  </si>
  <si>
    <t>Razem dział: ROBOTY INNE</t>
  </si>
  <si>
    <t>D-00.00.00</t>
  </si>
  <si>
    <t>Dostawa i montaż: ławka LS/KA-B02; z oparciem, bez podłokietnika; malowane na kolor RAL7042</t>
  </si>
  <si>
    <t>Dostawa i montaż: ławka LS/KA-B02; z oparciem, z podłokietnikiem; malowane na kolor RAL7042</t>
  </si>
  <si>
    <t>Dostawa i montaż: kosz KP/KA-A01; malowane na kolor RAL7042</t>
  </si>
  <si>
    <t>Dostawa i montaż: stojak na rowery SR/IS-I01</t>
  </si>
  <si>
    <t>Karczowanie krzaków i podszyć</t>
  </si>
  <si>
    <t>Razem dział: Przygotowanie miejsca pracy</t>
  </si>
  <si>
    <t>kpl</t>
  </si>
  <si>
    <t>Montaż szafy sterującej wg. projektu</t>
  </si>
  <si>
    <t>Zarobienie na sucho końca kabla 4-żyłowego o przekroju żył do 50 mm2 na napięcie do 1 kV obustronnie</t>
  </si>
  <si>
    <t>Kopanie rowów dla kabli w gruncie kat. IV</t>
  </si>
  <si>
    <t>Malowanie powłoką antygraffiti słupów oraz znakowanie słupów i szaf</t>
  </si>
  <si>
    <t>ROBOTY PRZYGOTOWAWCZE i ROBOTY ZIEMNE</t>
  </si>
  <si>
    <t>Razem dział: ROBOTY PRZYGOTOWAWCZE I ROBOTY ZIEMNE</t>
  </si>
  <si>
    <t>Montaż słupków U12c,elastyczne,składane na zamek</t>
  </si>
  <si>
    <t>ZIELEŃ PROJEKTOWANA</t>
  </si>
  <si>
    <t>Razem dział: ZIELEŃ PROJEKTOWANA</t>
  </si>
  <si>
    <t>Warstwa podbudowy z kruszyw łamanych o grubości po zagęszczeniu 20 cm</t>
  </si>
  <si>
    <t>Pielęgnacja trawników na terenie płaskim w okresie gwarancji</t>
  </si>
  <si>
    <t>Pielęgnacja drzew liściastych form naturalnych w okresie gwarancji</t>
  </si>
  <si>
    <t>Pielęgnacja krzewów liściastych form naturalnych w okresie gwarancji</t>
  </si>
  <si>
    <t>Zasypanie rowów dla kabli, grunt kategorii IV do głębokości odbudowy drogi 0,5m poniżej gruntu</t>
  </si>
  <si>
    <t>Nawierzchnie z mieszanek mineralno-bitumicznych AC8S o grubości po zagęszczeniu 5 cm</t>
  </si>
  <si>
    <t>Załadunek, wywóz ziemi i gruzu wraz z kosztem zagospodarowaniem odpadów</t>
  </si>
  <si>
    <t>Załadunek, wywóz wraz z kosztem zagospodarowania odpadów</t>
  </si>
  <si>
    <t>Montaż baneru informacyjnego WBO wraz z jego demontażem po ukończeniu robót - materiał Inwestora</t>
  </si>
  <si>
    <t xml:space="preserve">Wykonanie, dostawa i montaż tabliczki intormacyjnej WBO </t>
  </si>
  <si>
    <t>Wykonanie, dostawa i montaż baneru informacyjnego wraz z jego demontażem po ukończeniu robót</t>
  </si>
</sst>
</file>

<file path=xl/styles.xml><?xml version="1.0" encoding="utf-8"?>
<styleSheet xmlns="http://schemas.openxmlformats.org/spreadsheetml/2006/main">
  <numFmts count="1">
    <numFmt numFmtId="172" formatCode="_(* #,##0.00_);_(* \(#,##0.00\);_(* &quot;-&quot;??_);_(@_)"/>
  </numFmts>
  <fonts count="14"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scheme val="minor"/>
    </font>
    <font>
      <sz val="14"/>
      <color rgb="FF000000"/>
      <name val="Arial"/>
      <family val="2"/>
      <charset val="238"/>
    </font>
    <font>
      <sz val="14"/>
      <color rgb="FF000000"/>
      <name val="Calibri"/>
      <family val="2"/>
      <charset val="238"/>
    </font>
    <font>
      <sz val="7.5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172" fontId="3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NumberFormat="1"/>
    <xf numFmtId="0" fontId="5" fillId="0" borderId="0" xfId="0" applyNumberFormat="1" applyFont="1" applyAlignment="1" applyProtection="1">
      <alignment horizontal="center" vertical="top" wrapText="1" readingOrder="1"/>
    </xf>
    <xf numFmtId="0" fontId="6" fillId="0" borderId="0" xfId="0" applyNumberFormat="1" applyFont="1" applyAlignment="1" applyProtection="1">
      <alignment horizontal="center" vertical="top" wrapText="1" readingOrder="1"/>
    </xf>
    <xf numFmtId="0" fontId="7" fillId="0" borderId="1" xfId="0" applyNumberFormat="1" applyFont="1" applyBorder="1" applyAlignment="1" applyProtection="1">
      <alignment horizontal="center" vertical="center" wrapText="1" readingOrder="1"/>
    </xf>
    <xf numFmtId="0" fontId="7" fillId="0" borderId="3" xfId="0" applyNumberFormat="1" applyFont="1" applyBorder="1" applyAlignment="1" applyProtection="1">
      <alignment horizontal="left" vertical="top" wrapText="1" readingOrder="1"/>
    </xf>
    <xf numFmtId="0" fontId="5" fillId="0" borderId="0" xfId="0" applyNumberFormat="1" applyFont="1" applyAlignment="1" applyProtection="1">
      <alignment horizontal="center" vertical="top" wrapText="1" readingOrder="1"/>
    </xf>
    <xf numFmtId="0" fontId="8" fillId="0" borderId="4" xfId="0" applyFont="1" applyBorder="1" applyAlignment="1">
      <alignment horizontal="center" vertical="top" wrapText="1"/>
    </xf>
    <xf numFmtId="172" fontId="5" fillId="0" borderId="0" xfId="1" applyFont="1" applyAlignment="1" applyProtection="1">
      <alignment horizontal="center" vertical="top" wrapText="1" readingOrder="1"/>
    </xf>
    <xf numFmtId="172" fontId="6" fillId="0" borderId="0" xfId="1" applyFont="1" applyAlignment="1" applyProtection="1">
      <alignment horizontal="center" vertical="top" wrapText="1" readingOrder="1"/>
    </xf>
    <xf numFmtId="172" fontId="7" fillId="0" borderId="1" xfId="1" applyFont="1" applyBorder="1" applyAlignment="1" applyProtection="1">
      <alignment horizontal="center" vertical="center" wrapText="1" readingOrder="1"/>
    </xf>
    <xf numFmtId="172" fontId="9" fillId="0" borderId="5" xfId="1" applyFont="1" applyBorder="1" applyAlignment="1">
      <alignment horizontal="center" vertical="top" wrapText="1"/>
    </xf>
    <xf numFmtId="172" fontId="3" fillId="0" borderId="0" xfId="1" applyFont="1"/>
    <xf numFmtId="172" fontId="9" fillId="0" borderId="5" xfId="1" applyFont="1" applyBorder="1" applyAlignment="1">
      <alignment vertical="top" wrapText="1"/>
    </xf>
    <xf numFmtId="172" fontId="8" fillId="0" borderId="4" xfId="1" applyFont="1" applyBorder="1" applyAlignment="1">
      <alignment horizontal="center" vertical="top" wrapText="1"/>
    </xf>
    <xf numFmtId="49" fontId="5" fillId="0" borderId="0" xfId="0" applyNumberFormat="1" applyFont="1" applyAlignment="1" applyProtection="1">
      <alignment horizontal="center" vertical="top" wrapText="1" readingOrder="1"/>
    </xf>
    <xf numFmtId="49" fontId="6" fillId="0" borderId="0" xfId="0" applyNumberFormat="1" applyFont="1" applyAlignment="1" applyProtection="1">
      <alignment horizontal="center" vertical="top" wrapText="1" readingOrder="1"/>
    </xf>
    <xf numFmtId="49" fontId="7" fillId="0" borderId="1" xfId="0" applyNumberFormat="1" applyFont="1" applyBorder="1" applyAlignment="1" applyProtection="1">
      <alignment horizontal="center" vertical="center" wrapText="1" readingOrder="1"/>
    </xf>
    <xf numFmtId="49" fontId="8" fillId="0" borderId="4" xfId="0" applyNumberFormat="1" applyFont="1" applyBorder="1" applyAlignment="1">
      <alignment horizontal="center" vertical="top" wrapText="1"/>
    </xf>
    <xf numFmtId="49" fontId="0" fillId="0" borderId="0" xfId="0" applyNumberFormat="1"/>
    <xf numFmtId="172" fontId="7" fillId="0" borderId="1" xfId="1" applyFont="1" applyFill="1" applyBorder="1" applyAlignment="1" applyProtection="1">
      <alignment horizontal="center" vertical="center" wrapText="1" readingOrder="1"/>
    </xf>
    <xf numFmtId="172" fontId="3" fillId="0" borderId="0" xfId="1" applyFont="1" applyAlignment="1">
      <alignment horizontal="center"/>
    </xf>
    <xf numFmtId="0" fontId="5" fillId="0" borderId="0" xfId="0" applyNumberFormat="1" applyFont="1" applyAlignment="1" applyProtection="1">
      <alignment horizontal="center" vertical="top" wrapText="1" readingOrder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5" fillId="0" borderId="0" xfId="0" applyNumberFormat="1" applyFont="1" applyAlignment="1" applyProtection="1">
      <alignment vertical="top" wrapText="1" readingOrder="1"/>
    </xf>
    <xf numFmtId="0" fontId="6" fillId="0" borderId="0" xfId="0" applyNumberFormat="1" applyFont="1" applyAlignment="1" applyProtection="1">
      <alignment vertical="top" wrapText="1" readingOrder="1"/>
    </xf>
    <xf numFmtId="0" fontId="7" fillId="0" borderId="1" xfId="0" applyNumberFormat="1" applyFont="1" applyBorder="1" applyAlignment="1" applyProtection="1">
      <alignment vertical="center" wrapText="1" readingOrder="1"/>
    </xf>
    <xf numFmtId="0" fontId="9" fillId="0" borderId="4" xfId="0" applyFont="1" applyBorder="1" applyAlignment="1">
      <alignment vertical="top" wrapText="1"/>
    </xf>
    <xf numFmtId="0" fontId="10" fillId="0" borderId="0" xfId="0" applyFont="1" applyAlignment="1"/>
    <xf numFmtId="0" fontId="0" fillId="0" borderId="0" xfId="0" applyAlignment="1">
      <alignment readingOrder="1"/>
    </xf>
    <xf numFmtId="0" fontId="9" fillId="0" borderId="5" xfId="0" applyFont="1" applyBorder="1" applyAlignment="1">
      <alignment vertical="top" wrapText="1"/>
    </xf>
    <xf numFmtId="0" fontId="5" fillId="0" borderId="0" xfId="0" applyNumberFormat="1" applyFont="1" applyAlignment="1" applyProtection="1">
      <alignment horizontal="center" vertical="top" wrapText="1" readingOrder="1"/>
    </xf>
    <xf numFmtId="172" fontId="9" fillId="0" borderId="4" xfId="1" applyFont="1" applyBorder="1" applyAlignment="1">
      <alignment horizontal="center" vertical="top" wrapText="1"/>
    </xf>
    <xf numFmtId="172" fontId="10" fillId="0" borderId="0" xfId="1" applyFont="1" applyAlignment="1">
      <alignment horizontal="center"/>
    </xf>
    <xf numFmtId="172" fontId="3" fillId="0" borderId="0" xfId="1" applyFont="1"/>
    <xf numFmtId="0" fontId="4" fillId="0" borderId="0" xfId="0" applyFont="1"/>
    <xf numFmtId="0" fontId="2" fillId="0" borderId="5" xfId="0" applyFont="1" applyBorder="1" applyAlignment="1">
      <alignment horizontal="left" vertical="top" wrapText="1" readingOrder="1"/>
    </xf>
    <xf numFmtId="0" fontId="9" fillId="0" borderId="1" xfId="0" applyFont="1" applyBorder="1" applyAlignment="1">
      <alignment vertical="center" wrapText="1"/>
    </xf>
    <xf numFmtId="172" fontId="9" fillId="0" borderId="1" xfId="1" applyFont="1" applyBorder="1" applyAlignment="1">
      <alignment vertical="top" wrapText="1"/>
    </xf>
    <xf numFmtId="172" fontId="9" fillId="0" borderId="1" xfId="1" applyFont="1" applyBorder="1" applyAlignment="1">
      <alignment horizontal="center" vertical="top" wrapText="1"/>
    </xf>
    <xf numFmtId="172" fontId="11" fillId="0" borderId="0" xfId="1" applyFont="1" applyAlignment="1" applyProtection="1">
      <alignment horizontal="center" vertical="top" wrapText="1" readingOrder="1"/>
    </xf>
    <xf numFmtId="172" fontId="12" fillId="0" borderId="0" xfId="1" applyFont="1" applyAlignment="1" applyProtection="1">
      <alignment horizontal="center" vertical="top" wrapText="1" readingOrder="1"/>
    </xf>
    <xf numFmtId="172" fontId="9" fillId="0" borderId="1" xfId="1" applyFont="1" applyBorder="1" applyAlignment="1">
      <alignment horizontal="left" vertical="top" wrapText="1"/>
    </xf>
    <xf numFmtId="172" fontId="8" fillId="0" borderId="6" xfId="1" applyFont="1" applyBorder="1" applyAlignment="1">
      <alignment horizontal="center" vertical="top" wrapText="1"/>
    </xf>
    <xf numFmtId="0" fontId="7" fillId="0" borderId="5" xfId="0" applyNumberFormat="1" applyFont="1" applyBorder="1" applyAlignment="1" applyProtection="1">
      <alignment horizontal="center" vertical="top" wrapText="1" readingOrder="1"/>
    </xf>
    <xf numFmtId="0" fontId="9" fillId="0" borderId="4" xfId="0" applyNumberFormat="1" applyFont="1" applyBorder="1" applyAlignment="1">
      <alignment horizontal="center" vertical="top" wrapText="1"/>
    </xf>
    <xf numFmtId="0" fontId="9" fillId="0" borderId="5" xfId="0" applyNumberFormat="1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top" wrapText="1"/>
    </xf>
    <xf numFmtId="0" fontId="10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9" fillId="0" borderId="5" xfId="0" applyFont="1" applyBorder="1" applyAlignment="1">
      <alignment vertical="top" wrapText="1" readingOrder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1" fillId="0" borderId="0" xfId="0" applyNumberFormat="1" applyFont="1" applyAlignment="1" applyProtection="1">
      <alignment horizontal="center" vertical="top" wrapText="1" readingOrder="1"/>
    </xf>
    <xf numFmtId="0" fontId="5" fillId="0" borderId="0" xfId="0" applyNumberFormat="1" applyFont="1" applyAlignment="1" applyProtection="1">
      <alignment horizontal="center" vertical="top" wrapText="1" readingOrder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49" fontId="7" fillId="0" borderId="13" xfId="0" applyNumberFormat="1" applyFont="1" applyBorder="1" applyAlignment="1" applyProtection="1">
      <alignment horizontal="left" vertical="top" wrapText="1" readingOrder="1"/>
    </xf>
    <xf numFmtId="49" fontId="7" fillId="0" borderId="14" xfId="0" applyNumberFormat="1" applyFont="1" applyBorder="1" applyAlignment="1" applyProtection="1">
      <alignment horizontal="left" vertical="top" wrapText="1" readingOrder="1"/>
    </xf>
    <xf numFmtId="49" fontId="7" fillId="0" borderId="15" xfId="0" applyNumberFormat="1" applyFont="1" applyBorder="1" applyAlignment="1" applyProtection="1">
      <alignment horizontal="left" vertical="top" wrapText="1" readingOrder="1"/>
    </xf>
    <xf numFmtId="172" fontId="9" fillId="0" borderId="3" xfId="1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 readingOrder="1"/>
    </xf>
    <xf numFmtId="0" fontId="9" fillId="0" borderId="2" xfId="0" applyFont="1" applyBorder="1" applyAlignment="1">
      <alignment horizontal="left" vertical="top" wrapText="1" readingOrder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4"/>
  <sheetViews>
    <sheetView showGridLines="0" tabSelected="1" zoomScale="145" zoomScaleNormal="145" workbookViewId="0">
      <selection activeCell="I36" sqref="I36"/>
    </sheetView>
  </sheetViews>
  <sheetFormatPr defaultRowHeight="15"/>
  <cols>
    <col min="1" max="1" width="3.85546875" style="1" customWidth="1"/>
    <col min="2" max="2" width="13.5703125" customWidth="1"/>
    <col min="3" max="3" width="48" style="31" customWidth="1"/>
    <col min="4" max="4" width="5.7109375" customWidth="1"/>
    <col min="5" max="5" width="11.140625" style="21" customWidth="1"/>
    <col min="6" max="6" width="13.42578125" style="12" customWidth="1"/>
    <col min="7" max="7" width="15" style="12" customWidth="1"/>
  </cols>
  <sheetData>
    <row r="1" spans="1:7" ht="18">
      <c r="A1" s="59" t="s">
        <v>46</v>
      </c>
      <c r="B1" s="59"/>
      <c r="C1" s="59"/>
      <c r="D1" s="59"/>
      <c r="E1" s="59"/>
      <c r="F1" s="59"/>
      <c r="G1" s="59"/>
    </row>
    <row r="2" spans="1:7" ht="18">
      <c r="A2" s="22"/>
      <c r="B2" s="2"/>
      <c r="C2" s="26"/>
      <c r="D2" s="2"/>
      <c r="E2" s="8"/>
      <c r="F2" s="42"/>
      <c r="G2" s="42"/>
    </row>
    <row r="3" spans="1:7" ht="38.25" customHeight="1">
      <c r="A3" s="59" t="s">
        <v>79</v>
      </c>
      <c r="B3" s="59"/>
      <c r="C3" s="59"/>
      <c r="D3" s="59"/>
      <c r="E3" s="59"/>
      <c r="F3" s="59"/>
      <c r="G3" s="59"/>
    </row>
    <row r="4" spans="1:7" ht="18" customHeight="1">
      <c r="A4" s="3"/>
      <c r="B4" s="3"/>
      <c r="C4" s="27"/>
      <c r="D4" s="3"/>
      <c r="E4" s="9"/>
      <c r="F4" s="43"/>
      <c r="G4" s="43"/>
    </row>
    <row r="5" spans="1:7" ht="18">
      <c r="A5" s="60" t="s">
        <v>15</v>
      </c>
      <c r="B5" s="60"/>
      <c r="C5" s="60"/>
      <c r="D5" s="60"/>
      <c r="E5" s="60"/>
      <c r="F5" s="60"/>
      <c r="G5" s="60"/>
    </row>
    <row r="6" spans="1:7" ht="24.4" customHeight="1">
      <c r="A6" s="4" t="s">
        <v>45</v>
      </c>
      <c r="B6" s="4" t="s">
        <v>4</v>
      </c>
      <c r="C6" s="28" t="s">
        <v>5</v>
      </c>
      <c r="D6" s="4" t="s">
        <v>6</v>
      </c>
      <c r="E6" s="10" t="s">
        <v>7</v>
      </c>
      <c r="F6" s="10" t="s">
        <v>16</v>
      </c>
      <c r="G6" s="20" t="s">
        <v>8</v>
      </c>
    </row>
    <row r="7" spans="1:7">
      <c r="A7" s="49">
        <v>1</v>
      </c>
      <c r="B7" s="7"/>
      <c r="C7" s="56" t="s">
        <v>113</v>
      </c>
      <c r="D7" s="57"/>
      <c r="E7" s="57"/>
      <c r="F7" s="57"/>
      <c r="G7" s="58"/>
    </row>
    <row r="8" spans="1:7">
      <c r="A8" s="48">
        <v>1</v>
      </c>
      <c r="B8" s="23" t="s">
        <v>17</v>
      </c>
      <c r="C8" s="29" t="s">
        <v>18</v>
      </c>
      <c r="D8" s="23" t="s">
        <v>19</v>
      </c>
      <c r="E8" s="34">
        <v>0.45</v>
      </c>
      <c r="F8" s="34"/>
      <c r="G8" s="13">
        <f>ROUND(E8*F8,2)</f>
        <v>0</v>
      </c>
    </row>
    <row r="9" spans="1:7" ht="15" customHeight="1">
      <c r="A9" s="48">
        <v>2</v>
      </c>
      <c r="B9" s="24" t="s">
        <v>25</v>
      </c>
      <c r="C9" s="32" t="s">
        <v>87</v>
      </c>
      <c r="D9" s="24" t="s">
        <v>0</v>
      </c>
      <c r="E9" s="11">
        <v>894.99</v>
      </c>
      <c r="F9" s="11"/>
      <c r="G9" s="13">
        <f>ROUND(E9*F9,2)</f>
        <v>0</v>
      </c>
    </row>
    <row r="10" spans="1:7" ht="25.5">
      <c r="A10" s="48">
        <v>3</v>
      </c>
      <c r="B10" s="24" t="s">
        <v>25</v>
      </c>
      <c r="C10" s="32" t="s">
        <v>124</v>
      </c>
      <c r="D10" s="24" t="s">
        <v>0</v>
      </c>
      <c r="E10" s="11">
        <v>894.99</v>
      </c>
      <c r="F10" s="11"/>
      <c r="G10" s="13">
        <f>ROUND(E10*F10,2)</f>
        <v>0</v>
      </c>
    </row>
    <row r="11" spans="1:7" ht="25.5">
      <c r="A11" s="48">
        <v>4</v>
      </c>
      <c r="B11" s="24" t="s">
        <v>101</v>
      </c>
      <c r="C11" s="69" t="s">
        <v>126</v>
      </c>
      <c r="D11" s="54" t="s">
        <v>3</v>
      </c>
      <c r="E11" s="41">
        <v>1</v>
      </c>
      <c r="F11" s="68"/>
      <c r="G11" s="13">
        <f>ROUND(E11*F11,2)</f>
        <v>0</v>
      </c>
    </row>
    <row r="12" spans="1:7" ht="25.5">
      <c r="A12" s="48">
        <v>5</v>
      </c>
      <c r="B12" s="24" t="s">
        <v>101</v>
      </c>
      <c r="C12" s="70" t="s">
        <v>127</v>
      </c>
      <c r="D12" s="54" t="s">
        <v>3</v>
      </c>
      <c r="E12" s="41">
        <v>1</v>
      </c>
      <c r="F12" s="68"/>
      <c r="G12" s="13">
        <f>ROUND(E12*F12,2)</f>
        <v>0</v>
      </c>
    </row>
    <row r="13" spans="1:7" ht="25.5">
      <c r="A13" s="48">
        <v>6</v>
      </c>
      <c r="B13" s="54" t="s">
        <v>101</v>
      </c>
      <c r="C13" s="69" t="s">
        <v>128</v>
      </c>
      <c r="D13" s="54" t="s">
        <v>3</v>
      </c>
      <c r="E13" s="41">
        <v>2</v>
      </c>
      <c r="F13" s="68"/>
      <c r="G13" s="13">
        <f>ROUND(E13*F13,2)</f>
        <v>0</v>
      </c>
    </row>
    <row r="14" spans="1:7" s="37" customFormat="1">
      <c r="A14" s="56" t="s">
        <v>114</v>
      </c>
      <c r="B14" s="57"/>
      <c r="C14" s="57"/>
      <c r="D14" s="57"/>
      <c r="E14" s="57"/>
      <c r="F14" s="58"/>
      <c r="G14" s="14">
        <f>SUM(G8:G13)</f>
        <v>0</v>
      </c>
    </row>
    <row r="15" spans="1:7">
      <c r="A15" s="49">
        <v>2</v>
      </c>
      <c r="B15" s="7"/>
      <c r="C15" s="56" t="s">
        <v>12</v>
      </c>
      <c r="D15" s="57"/>
      <c r="E15" s="57"/>
      <c r="F15" s="57"/>
      <c r="G15" s="58"/>
    </row>
    <row r="16" spans="1:7" ht="25.5">
      <c r="A16" s="48">
        <v>7</v>
      </c>
      <c r="B16" s="24" t="s">
        <v>9</v>
      </c>
      <c r="C16" s="32" t="s">
        <v>88</v>
      </c>
      <c r="D16" s="24" t="s">
        <v>1</v>
      </c>
      <c r="E16" s="11">
        <v>1707.76</v>
      </c>
      <c r="F16" s="11"/>
      <c r="G16" s="13">
        <f>ROUND(E16*F16,2)</f>
        <v>0</v>
      </c>
    </row>
    <row r="17" spans="1:7" ht="25.5">
      <c r="A17" s="48">
        <v>8</v>
      </c>
      <c r="B17" s="24" t="s">
        <v>25</v>
      </c>
      <c r="C17" s="32" t="s">
        <v>92</v>
      </c>
      <c r="D17" s="24" t="s">
        <v>1</v>
      </c>
      <c r="E17" s="11">
        <v>822.25</v>
      </c>
      <c r="F17" s="11"/>
      <c r="G17" s="13">
        <f>ROUND(E17*F17,2)</f>
        <v>0</v>
      </c>
    </row>
    <row r="18" spans="1:7" ht="25.5">
      <c r="A18" s="48">
        <v>9</v>
      </c>
      <c r="B18" s="24" t="s">
        <v>25</v>
      </c>
      <c r="C18" s="32" t="s">
        <v>89</v>
      </c>
      <c r="D18" s="24" t="s">
        <v>1</v>
      </c>
      <c r="E18" s="11">
        <v>885.51</v>
      </c>
      <c r="F18" s="11"/>
      <c r="G18" s="13">
        <f>ROUND(E18*F18,2)</f>
        <v>0</v>
      </c>
    </row>
    <row r="19" spans="1:7" ht="25.5">
      <c r="A19" s="48">
        <v>10</v>
      </c>
      <c r="B19" s="24" t="s">
        <v>26</v>
      </c>
      <c r="C19" s="32" t="s">
        <v>118</v>
      </c>
      <c r="D19" s="24" t="s">
        <v>1</v>
      </c>
      <c r="E19" s="11">
        <v>1707.76</v>
      </c>
      <c r="F19" s="11"/>
      <c r="G19" s="13">
        <f>ROUND(E19*F19,2)</f>
        <v>0</v>
      </c>
    </row>
    <row r="20" spans="1:7" s="37" customFormat="1">
      <c r="A20" s="56" t="s">
        <v>27</v>
      </c>
      <c r="B20" s="57"/>
      <c r="C20" s="57"/>
      <c r="D20" s="57"/>
      <c r="E20" s="57"/>
      <c r="F20" s="58"/>
      <c r="G20" s="14">
        <f>SUM(G16:G19)</f>
        <v>0</v>
      </c>
    </row>
    <row r="21" spans="1:7">
      <c r="A21" s="49">
        <v>3</v>
      </c>
      <c r="B21" s="7"/>
      <c r="C21" s="56" t="s">
        <v>13</v>
      </c>
      <c r="D21" s="57"/>
      <c r="E21" s="57"/>
      <c r="F21" s="57"/>
      <c r="G21" s="58"/>
    </row>
    <row r="22" spans="1:7">
      <c r="A22" s="48">
        <v>11</v>
      </c>
      <c r="B22" s="24" t="s">
        <v>28</v>
      </c>
      <c r="C22" s="32" t="s">
        <v>29</v>
      </c>
      <c r="D22" s="24" t="s">
        <v>1</v>
      </c>
      <c r="E22" s="11">
        <v>1328.5</v>
      </c>
      <c r="F22" s="11"/>
      <c r="G22" s="13">
        <f>ROUND(E22*F22,2)</f>
        <v>0</v>
      </c>
    </row>
    <row r="23" spans="1:7" ht="25.5">
      <c r="A23" s="48">
        <v>12</v>
      </c>
      <c r="B23" s="24" t="s">
        <v>30</v>
      </c>
      <c r="C23" s="32" t="s">
        <v>123</v>
      </c>
      <c r="D23" s="24" t="s">
        <v>1</v>
      </c>
      <c r="E23" s="11">
        <v>1328.5</v>
      </c>
      <c r="F23" s="11"/>
      <c r="G23" s="13">
        <f>ROUND(E23*F23,2)</f>
        <v>0</v>
      </c>
    </row>
    <row r="24" spans="1:7" ht="25.5">
      <c r="A24" s="48">
        <v>13</v>
      </c>
      <c r="B24" s="24" t="s">
        <v>31</v>
      </c>
      <c r="C24" s="32" t="s">
        <v>32</v>
      </c>
      <c r="D24" s="24" t="s">
        <v>1</v>
      </c>
      <c r="E24" s="11">
        <v>50</v>
      </c>
      <c r="F24" s="11"/>
      <c r="G24" s="13">
        <f>ROUND(E24*F24,2)</f>
        <v>0</v>
      </c>
    </row>
    <row r="25" spans="1:7" s="37" customFormat="1">
      <c r="A25" s="56" t="s">
        <v>33</v>
      </c>
      <c r="B25" s="57"/>
      <c r="C25" s="57"/>
      <c r="D25" s="57"/>
      <c r="E25" s="57"/>
      <c r="F25" s="58"/>
      <c r="G25" s="14">
        <f>SUM(G22:G24)</f>
        <v>0</v>
      </c>
    </row>
    <row r="26" spans="1:7">
      <c r="A26" s="49">
        <v>4</v>
      </c>
      <c r="B26" s="7"/>
      <c r="C26" s="56" t="s">
        <v>34</v>
      </c>
      <c r="D26" s="57"/>
      <c r="E26" s="57"/>
      <c r="F26" s="57"/>
      <c r="G26" s="58"/>
    </row>
    <row r="27" spans="1:7" ht="38.25">
      <c r="A27" s="48">
        <v>14</v>
      </c>
      <c r="B27" s="24" t="s">
        <v>14</v>
      </c>
      <c r="C27" s="32" t="s">
        <v>90</v>
      </c>
      <c r="D27" s="24" t="s">
        <v>2</v>
      </c>
      <c r="E27" s="11">
        <v>45.5</v>
      </c>
      <c r="F27" s="11"/>
      <c r="G27" s="13">
        <f>ROUND(E27*F27,2)</f>
        <v>0</v>
      </c>
    </row>
    <row r="28" spans="1:7" s="37" customFormat="1">
      <c r="A28" s="56" t="s">
        <v>35</v>
      </c>
      <c r="B28" s="57"/>
      <c r="C28" s="57"/>
      <c r="D28" s="57"/>
      <c r="E28" s="57"/>
      <c r="F28" s="58"/>
      <c r="G28" s="14">
        <f>SUM(G27)</f>
        <v>0</v>
      </c>
    </row>
    <row r="29" spans="1:7">
      <c r="A29" s="49">
        <v>5</v>
      </c>
      <c r="B29" s="7"/>
      <c r="C29" s="56" t="s">
        <v>36</v>
      </c>
      <c r="D29" s="57"/>
      <c r="E29" s="57"/>
      <c r="F29" s="57"/>
      <c r="G29" s="58"/>
    </row>
    <row r="30" spans="1:7" ht="20.25" customHeight="1">
      <c r="A30" s="48">
        <v>15</v>
      </c>
      <c r="B30" s="24" t="s">
        <v>37</v>
      </c>
      <c r="C30" s="32" t="s">
        <v>38</v>
      </c>
      <c r="D30" s="24" t="s">
        <v>3</v>
      </c>
      <c r="E30" s="11">
        <v>12</v>
      </c>
      <c r="F30" s="11"/>
      <c r="G30" s="13">
        <f>ROUND(E30*F30,2)</f>
        <v>0</v>
      </c>
    </row>
    <row r="31" spans="1:7">
      <c r="A31" s="48">
        <v>16</v>
      </c>
      <c r="B31" s="24" t="s">
        <v>37</v>
      </c>
      <c r="C31" s="32" t="s">
        <v>39</v>
      </c>
      <c r="D31" s="24" t="s">
        <v>3</v>
      </c>
      <c r="E31" s="11">
        <v>12</v>
      </c>
      <c r="F31" s="11"/>
      <c r="G31" s="13">
        <f>ROUND(E31*F31,2)</f>
        <v>0</v>
      </c>
    </row>
    <row r="32" spans="1:7">
      <c r="A32" s="48">
        <v>17</v>
      </c>
      <c r="B32" s="24" t="s">
        <v>10</v>
      </c>
      <c r="C32" s="38" t="s">
        <v>91</v>
      </c>
      <c r="D32" s="24" t="s">
        <v>1</v>
      </c>
      <c r="E32" s="11">
        <v>15.64</v>
      </c>
      <c r="F32" s="11"/>
      <c r="G32" s="13">
        <f>ROUND(E32*F32,2)</f>
        <v>0</v>
      </c>
    </row>
    <row r="33" spans="1:7">
      <c r="A33" s="48">
        <v>18</v>
      </c>
      <c r="B33" s="24" t="s">
        <v>37</v>
      </c>
      <c r="C33" s="32" t="s">
        <v>80</v>
      </c>
      <c r="D33" s="24" t="s">
        <v>3</v>
      </c>
      <c r="E33" s="11">
        <v>2</v>
      </c>
      <c r="F33" s="11"/>
      <c r="G33" s="13">
        <f>ROUND(E33*F33,2)</f>
        <v>0</v>
      </c>
    </row>
    <row r="34" spans="1:7">
      <c r="A34" s="48">
        <v>19</v>
      </c>
      <c r="B34" s="24" t="s">
        <v>37</v>
      </c>
      <c r="C34" s="32" t="s">
        <v>115</v>
      </c>
      <c r="D34" s="24" t="s">
        <v>3</v>
      </c>
      <c r="E34" s="11">
        <v>2</v>
      </c>
      <c r="F34" s="11"/>
      <c r="G34" s="13">
        <f>ROUND(E34*F34,2)</f>
        <v>0</v>
      </c>
    </row>
    <row r="35" spans="1:7" s="37" customFormat="1">
      <c r="A35" s="56" t="s">
        <v>40</v>
      </c>
      <c r="B35" s="57"/>
      <c r="C35" s="57"/>
      <c r="D35" s="57"/>
      <c r="E35" s="57"/>
      <c r="F35" s="58"/>
      <c r="G35" s="14">
        <f>SUM(G30:G34)</f>
        <v>0</v>
      </c>
    </row>
    <row r="36" spans="1:7">
      <c r="A36" s="49">
        <v>6</v>
      </c>
      <c r="B36" s="7"/>
      <c r="C36" s="56" t="s">
        <v>99</v>
      </c>
      <c r="D36" s="57"/>
      <c r="E36" s="63"/>
      <c r="F36" s="63"/>
      <c r="G36" s="64"/>
    </row>
    <row r="37" spans="1:7" ht="25.5">
      <c r="A37" s="48">
        <v>20</v>
      </c>
      <c r="B37" s="24" t="s">
        <v>101</v>
      </c>
      <c r="C37" s="39" t="s">
        <v>102</v>
      </c>
      <c r="D37" s="54" t="s">
        <v>49</v>
      </c>
      <c r="E37" s="41">
        <v>1</v>
      </c>
      <c r="F37" s="44"/>
      <c r="G37" s="40">
        <f>ROUND(E37*F37,2)</f>
        <v>0</v>
      </c>
    </row>
    <row r="38" spans="1:7" ht="25.5">
      <c r="A38" s="48">
        <v>21</v>
      </c>
      <c r="B38" s="24" t="s">
        <v>101</v>
      </c>
      <c r="C38" s="39" t="s">
        <v>103</v>
      </c>
      <c r="D38" s="54" t="s">
        <v>49</v>
      </c>
      <c r="E38" s="41">
        <v>1</v>
      </c>
      <c r="F38" s="44"/>
      <c r="G38" s="40">
        <f>ROUND(E38*F38,2)</f>
        <v>0</v>
      </c>
    </row>
    <row r="39" spans="1:7" ht="25.5">
      <c r="A39" s="48">
        <v>22</v>
      </c>
      <c r="B39" s="24" t="s">
        <v>101</v>
      </c>
      <c r="C39" s="39" t="s">
        <v>104</v>
      </c>
      <c r="D39" s="54" t="s">
        <v>49</v>
      </c>
      <c r="E39" s="41">
        <v>1</v>
      </c>
      <c r="F39" s="44"/>
      <c r="G39" s="40">
        <f>ROUND(E39*F39,2)</f>
        <v>0</v>
      </c>
    </row>
    <row r="40" spans="1:7">
      <c r="A40" s="48">
        <v>23</v>
      </c>
      <c r="B40" s="24" t="s">
        <v>101</v>
      </c>
      <c r="C40" s="39" t="s">
        <v>105</v>
      </c>
      <c r="D40" s="55" t="s">
        <v>49</v>
      </c>
      <c r="E40" s="41">
        <v>4</v>
      </c>
      <c r="F40" s="44"/>
      <c r="G40" s="40">
        <f>ROUND(E40*F40,2)</f>
        <v>0</v>
      </c>
    </row>
    <row r="41" spans="1:7" ht="15" customHeight="1">
      <c r="A41" s="56" t="s">
        <v>100</v>
      </c>
      <c r="B41" s="57"/>
      <c r="C41" s="57"/>
      <c r="D41" s="57"/>
      <c r="E41" s="61"/>
      <c r="F41" s="62"/>
      <c r="G41" s="45">
        <f>SUM(G37:G40)</f>
        <v>0</v>
      </c>
    </row>
    <row r="42" spans="1:7" ht="15" customHeight="1">
      <c r="A42" s="56" t="s">
        <v>44</v>
      </c>
      <c r="B42" s="57"/>
      <c r="C42" s="57"/>
      <c r="D42" s="57"/>
      <c r="E42" s="57"/>
      <c r="F42" s="58"/>
      <c r="G42" s="14">
        <f>G14+G20+G25+G28+G35+G41</f>
        <v>0</v>
      </c>
    </row>
    <row r="43" spans="1:7">
      <c r="A43" s="50"/>
      <c r="B43" s="25"/>
      <c r="C43" s="30"/>
      <c r="D43" s="25"/>
      <c r="E43" s="35"/>
      <c r="F43" s="35"/>
      <c r="G43" s="35"/>
    </row>
    <row r="44" spans="1:7">
      <c r="A44" s="51"/>
      <c r="B44" s="25"/>
      <c r="C44" s="30"/>
      <c r="D44" s="25"/>
      <c r="E44" s="35"/>
      <c r="F44" s="35"/>
      <c r="G44" s="35"/>
    </row>
  </sheetData>
  <mergeCells count="16">
    <mergeCell ref="A41:F41"/>
    <mergeCell ref="A42:F42"/>
    <mergeCell ref="C36:G36"/>
    <mergeCell ref="A14:F14"/>
    <mergeCell ref="C15:G15"/>
    <mergeCell ref="A20:F20"/>
    <mergeCell ref="C21:G21"/>
    <mergeCell ref="A28:F28"/>
    <mergeCell ref="C29:G29"/>
    <mergeCell ref="A35:F35"/>
    <mergeCell ref="A25:F25"/>
    <mergeCell ref="C26:G26"/>
    <mergeCell ref="A1:G1"/>
    <mergeCell ref="A3:G3"/>
    <mergeCell ref="A5:G5"/>
    <mergeCell ref="C7:G7"/>
  </mergeCells>
  <pageMargins left="1" right="0.5" top="0.38976377248764038" bottom="0.38976377248764038" header="0.3" footer="0.3"/>
  <pageSetup paperSize="9" scale="90" orientation="portrait" errors="blank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2"/>
  <sheetViews>
    <sheetView showGridLines="0" zoomScale="145" zoomScaleNormal="145" workbookViewId="0">
      <selection activeCell="C20" sqref="C20"/>
    </sheetView>
  </sheetViews>
  <sheetFormatPr defaultRowHeight="15"/>
  <cols>
    <col min="1" max="1" width="3.85546875" style="1" customWidth="1"/>
    <col min="2" max="2" width="13.5703125" customWidth="1"/>
    <col min="3" max="3" width="48" style="31" customWidth="1"/>
    <col min="4" max="4" width="5.7109375" customWidth="1"/>
    <col min="5" max="5" width="11.140625" style="21" customWidth="1"/>
    <col min="6" max="6" width="13.42578125" style="36" customWidth="1"/>
    <col min="7" max="7" width="15" style="36" customWidth="1"/>
  </cols>
  <sheetData>
    <row r="1" spans="1:7" ht="18">
      <c r="A1" s="59" t="s">
        <v>46</v>
      </c>
      <c r="B1" s="59"/>
      <c r="C1" s="59"/>
      <c r="D1" s="59"/>
      <c r="E1" s="59"/>
      <c r="F1" s="59"/>
      <c r="G1" s="59"/>
    </row>
    <row r="2" spans="1:7" ht="18">
      <c r="A2" s="33"/>
      <c r="B2" s="33"/>
      <c r="C2" s="26"/>
      <c r="D2" s="33"/>
      <c r="E2" s="8"/>
      <c r="F2" s="42"/>
      <c r="G2" s="42"/>
    </row>
    <row r="3" spans="1:7" ht="38.25" customHeight="1">
      <c r="A3" s="59" t="s">
        <v>79</v>
      </c>
      <c r="B3" s="59"/>
      <c r="C3" s="59"/>
      <c r="D3" s="59"/>
      <c r="E3" s="59"/>
      <c r="F3" s="59"/>
      <c r="G3" s="59"/>
    </row>
    <row r="4" spans="1:7" ht="18" customHeight="1">
      <c r="A4" s="3"/>
      <c r="B4" s="3"/>
      <c r="C4" s="27"/>
      <c r="D4" s="3"/>
      <c r="E4" s="9"/>
      <c r="F4" s="43"/>
      <c r="G4" s="43"/>
    </row>
    <row r="5" spans="1:7" ht="18">
      <c r="A5" s="60" t="s">
        <v>41</v>
      </c>
      <c r="B5" s="60"/>
      <c r="C5" s="60"/>
      <c r="D5" s="60"/>
      <c r="E5" s="60"/>
      <c r="F5" s="60"/>
      <c r="G5" s="60"/>
    </row>
    <row r="6" spans="1:7" ht="24.4" customHeight="1">
      <c r="A6" s="4" t="s">
        <v>45</v>
      </c>
      <c r="B6" s="4" t="s">
        <v>4</v>
      </c>
      <c r="C6" s="28" t="s">
        <v>5</v>
      </c>
      <c r="D6" s="4" t="s">
        <v>6</v>
      </c>
      <c r="E6" s="10" t="s">
        <v>7</v>
      </c>
      <c r="F6" s="10" t="s">
        <v>16</v>
      </c>
      <c r="G6" s="20" t="s">
        <v>8</v>
      </c>
    </row>
    <row r="7" spans="1:7">
      <c r="A7" s="46">
        <v>1</v>
      </c>
      <c r="B7" s="5"/>
      <c r="C7" s="65" t="s">
        <v>11</v>
      </c>
      <c r="D7" s="66"/>
      <c r="E7" s="66"/>
      <c r="F7" s="66"/>
      <c r="G7" s="67"/>
    </row>
    <row r="8" spans="1:7">
      <c r="A8" s="48">
        <v>1</v>
      </c>
      <c r="B8" s="24" t="s">
        <v>20</v>
      </c>
      <c r="C8" s="32" t="s">
        <v>106</v>
      </c>
      <c r="D8" s="24" t="s">
        <v>1</v>
      </c>
      <c r="E8" s="11">
        <v>588</v>
      </c>
      <c r="F8" s="11"/>
      <c r="G8" s="13">
        <f t="shared" ref="G8:G15" si="0">ROUND(E8*F8,2)</f>
        <v>0</v>
      </c>
    </row>
    <row r="9" spans="1:7" ht="25.5">
      <c r="A9" s="47">
        <v>2</v>
      </c>
      <c r="B9" s="24" t="s">
        <v>20</v>
      </c>
      <c r="C9" s="32" t="s">
        <v>21</v>
      </c>
      <c r="D9" s="24" t="s">
        <v>22</v>
      </c>
      <c r="E9" s="11">
        <v>25.23</v>
      </c>
      <c r="F9" s="11"/>
      <c r="G9" s="13">
        <f t="shared" si="0"/>
        <v>0</v>
      </c>
    </row>
    <row r="10" spans="1:7" ht="25.5">
      <c r="A10" s="48">
        <v>3</v>
      </c>
      <c r="B10" s="24" t="s">
        <v>20</v>
      </c>
      <c r="C10" s="32" t="s">
        <v>81</v>
      </c>
      <c r="D10" s="24" t="s">
        <v>3</v>
      </c>
      <c r="E10" s="11">
        <v>6</v>
      </c>
      <c r="F10" s="11"/>
      <c r="G10" s="13">
        <f t="shared" si="0"/>
        <v>0</v>
      </c>
    </row>
    <row r="11" spans="1:7" ht="25.5">
      <c r="A11" s="47">
        <v>4</v>
      </c>
      <c r="B11" s="24" t="s">
        <v>20</v>
      </c>
      <c r="C11" s="32" t="s">
        <v>82</v>
      </c>
      <c r="D11" s="24" t="s">
        <v>3</v>
      </c>
      <c r="E11" s="11">
        <v>6</v>
      </c>
      <c r="F11" s="11"/>
      <c r="G11" s="13">
        <f t="shared" si="0"/>
        <v>0</v>
      </c>
    </row>
    <row r="12" spans="1:7" ht="25.5">
      <c r="A12" s="48">
        <v>5</v>
      </c>
      <c r="B12" s="24" t="s">
        <v>20</v>
      </c>
      <c r="C12" s="32" t="s">
        <v>83</v>
      </c>
      <c r="D12" s="24" t="s">
        <v>3</v>
      </c>
      <c r="E12" s="11">
        <v>4</v>
      </c>
      <c r="F12" s="11"/>
      <c r="G12" s="13">
        <f t="shared" si="0"/>
        <v>0</v>
      </c>
    </row>
    <row r="13" spans="1:7" ht="25.5">
      <c r="A13" s="47">
        <v>6</v>
      </c>
      <c r="B13" s="24" t="s">
        <v>20</v>
      </c>
      <c r="C13" s="32" t="s">
        <v>84</v>
      </c>
      <c r="D13" s="24" t="s">
        <v>3</v>
      </c>
      <c r="E13" s="11">
        <v>2</v>
      </c>
      <c r="F13" s="11"/>
      <c r="G13" s="13">
        <f t="shared" si="0"/>
        <v>0</v>
      </c>
    </row>
    <row r="14" spans="1:7" ht="25.5">
      <c r="A14" s="48">
        <v>7</v>
      </c>
      <c r="B14" s="24" t="s">
        <v>20</v>
      </c>
      <c r="C14" s="32" t="s">
        <v>85</v>
      </c>
      <c r="D14" s="24" t="s">
        <v>3</v>
      </c>
      <c r="E14" s="11">
        <v>1</v>
      </c>
      <c r="F14" s="11"/>
      <c r="G14" s="13">
        <f t="shared" si="0"/>
        <v>0</v>
      </c>
    </row>
    <row r="15" spans="1:7" ht="25.5">
      <c r="A15" s="47">
        <v>8</v>
      </c>
      <c r="B15" s="24" t="s">
        <v>20</v>
      </c>
      <c r="C15" s="32" t="s">
        <v>86</v>
      </c>
      <c r="D15" s="24" t="s">
        <v>22</v>
      </c>
      <c r="E15" s="11">
        <v>11.96</v>
      </c>
      <c r="F15" s="11"/>
      <c r="G15" s="13">
        <f t="shared" si="0"/>
        <v>0</v>
      </c>
    </row>
    <row r="16" spans="1:7">
      <c r="A16" s="48">
        <v>9</v>
      </c>
      <c r="B16" s="24" t="s">
        <v>20</v>
      </c>
      <c r="C16" s="32" t="s">
        <v>23</v>
      </c>
      <c r="D16" s="24" t="s">
        <v>0</v>
      </c>
      <c r="E16" s="11">
        <v>75</v>
      </c>
      <c r="F16" s="11"/>
      <c r="G16" s="13">
        <f>ROUND(E16*F16,2)</f>
        <v>0</v>
      </c>
    </row>
    <row r="17" spans="1:7" s="37" customFormat="1">
      <c r="A17" s="56" t="s">
        <v>24</v>
      </c>
      <c r="B17" s="57"/>
      <c r="C17" s="57"/>
      <c r="D17" s="57"/>
      <c r="E17" s="57"/>
      <c r="F17" s="58"/>
      <c r="G17" s="14">
        <f>SUM(G8:G16)</f>
        <v>0</v>
      </c>
    </row>
    <row r="18" spans="1:7">
      <c r="A18" s="49">
        <v>2</v>
      </c>
      <c r="B18" s="7"/>
      <c r="C18" s="56" t="s">
        <v>116</v>
      </c>
      <c r="D18" s="57"/>
      <c r="E18" s="57"/>
      <c r="F18" s="57"/>
      <c r="G18" s="58"/>
    </row>
    <row r="19" spans="1:7" ht="25.5">
      <c r="A19" s="48">
        <v>10</v>
      </c>
      <c r="B19" s="24" t="s">
        <v>42</v>
      </c>
      <c r="C19" s="32" t="s">
        <v>43</v>
      </c>
      <c r="D19" s="24" t="s">
        <v>1</v>
      </c>
      <c r="E19" s="11">
        <v>57</v>
      </c>
      <c r="F19" s="11"/>
      <c r="G19" s="13">
        <f t="shared" ref="G19:G28" si="1">ROUND(E19*F19,2)</f>
        <v>0</v>
      </c>
    </row>
    <row r="20" spans="1:7" ht="27" customHeight="1">
      <c r="A20" s="48">
        <v>11</v>
      </c>
      <c r="B20" s="24" t="s">
        <v>42</v>
      </c>
      <c r="C20" s="32" t="s">
        <v>119</v>
      </c>
      <c r="D20" s="24" t="s">
        <v>1</v>
      </c>
      <c r="E20" s="11">
        <v>57</v>
      </c>
      <c r="F20" s="11"/>
      <c r="G20" s="13">
        <f t="shared" si="1"/>
        <v>0</v>
      </c>
    </row>
    <row r="21" spans="1:7" ht="38.25">
      <c r="A21" s="48">
        <v>12</v>
      </c>
      <c r="B21" s="24" t="s">
        <v>42</v>
      </c>
      <c r="C21" s="32" t="s">
        <v>93</v>
      </c>
      <c r="D21" s="24" t="s">
        <v>3</v>
      </c>
      <c r="E21" s="11">
        <v>18</v>
      </c>
      <c r="F21" s="11"/>
      <c r="G21" s="13">
        <f t="shared" si="1"/>
        <v>0</v>
      </c>
    </row>
    <row r="22" spans="1:7" ht="38.25">
      <c r="A22" s="48">
        <v>13</v>
      </c>
      <c r="B22" s="24" t="s">
        <v>42</v>
      </c>
      <c r="C22" s="32" t="s">
        <v>94</v>
      </c>
      <c r="D22" s="24" t="s">
        <v>3</v>
      </c>
      <c r="E22" s="11">
        <v>13</v>
      </c>
      <c r="F22" s="11"/>
      <c r="G22" s="13">
        <f t="shared" si="1"/>
        <v>0</v>
      </c>
    </row>
    <row r="23" spans="1:7" ht="38.25">
      <c r="A23" s="48">
        <v>14</v>
      </c>
      <c r="B23" s="24" t="s">
        <v>42</v>
      </c>
      <c r="C23" s="32" t="s">
        <v>95</v>
      </c>
      <c r="D23" s="24" t="s">
        <v>3</v>
      </c>
      <c r="E23" s="11">
        <v>12</v>
      </c>
      <c r="F23" s="11"/>
      <c r="G23" s="13">
        <f t="shared" si="1"/>
        <v>0</v>
      </c>
    </row>
    <row r="24" spans="1:7" ht="38.25">
      <c r="A24" s="48">
        <v>15</v>
      </c>
      <c r="B24" s="24" t="s">
        <v>42</v>
      </c>
      <c r="C24" s="32" t="s">
        <v>96</v>
      </c>
      <c r="D24" s="24" t="s">
        <v>3</v>
      </c>
      <c r="E24" s="11">
        <v>233</v>
      </c>
      <c r="F24" s="11"/>
      <c r="G24" s="13">
        <f t="shared" si="1"/>
        <v>0</v>
      </c>
    </row>
    <row r="25" spans="1:7" ht="38.25">
      <c r="A25" s="48">
        <v>16</v>
      </c>
      <c r="B25" s="24" t="s">
        <v>42</v>
      </c>
      <c r="C25" s="32" t="s">
        <v>97</v>
      </c>
      <c r="D25" s="24" t="s">
        <v>3</v>
      </c>
      <c r="E25" s="11">
        <v>1242</v>
      </c>
      <c r="F25" s="11"/>
      <c r="G25" s="13">
        <f t="shared" si="1"/>
        <v>0</v>
      </c>
    </row>
    <row r="26" spans="1:7" ht="38.25">
      <c r="A26" s="48">
        <v>17</v>
      </c>
      <c r="B26" s="24" t="s">
        <v>42</v>
      </c>
      <c r="C26" s="32" t="s">
        <v>98</v>
      </c>
      <c r="D26" s="24" t="s">
        <v>3</v>
      </c>
      <c r="E26" s="11">
        <v>1183</v>
      </c>
      <c r="F26" s="11"/>
      <c r="G26" s="13">
        <f t="shared" si="1"/>
        <v>0</v>
      </c>
    </row>
    <row r="27" spans="1:7" ht="25.5">
      <c r="A27" s="48">
        <v>18</v>
      </c>
      <c r="B27" s="24" t="s">
        <v>42</v>
      </c>
      <c r="C27" s="32" t="s">
        <v>120</v>
      </c>
      <c r="D27" s="24" t="s">
        <v>3</v>
      </c>
      <c r="E27" s="11">
        <v>43</v>
      </c>
      <c r="F27" s="11"/>
      <c r="G27" s="13">
        <f t="shared" si="1"/>
        <v>0</v>
      </c>
    </row>
    <row r="28" spans="1:7" ht="25.5">
      <c r="A28" s="48">
        <v>19</v>
      </c>
      <c r="B28" s="24" t="s">
        <v>42</v>
      </c>
      <c r="C28" s="32" t="s">
        <v>121</v>
      </c>
      <c r="D28" s="24" t="s">
        <v>3</v>
      </c>
      <c r="E28" s="11">
        <v>2658</v>
      </c>
      <c r="F28" s="11"/>
      <c r="G28" s="13">
        <f t="shared" si="1"/>
        <v>0</v>
      </c>
    </row>
    <row r="29" spans="1:7" s="37" customFormat="1">
      <c r="A29" s="56" t="s">
        <v>117</v>
      </c>
      <c r="B29" s="57"/>
      <c r="C29" s="57"/>
      <c r="D29" s="57"/>
      <c r="E29" s="57"/>
      <c r="F29" s="58"/>
      <c r="G29" s="14">
        <f>SUM(G19:G28)</f>
        <v>0</v>
      </c>
    </row>
    <row r="30" spans="1:7" ht="15" customHeight="1">
      <c r="A30" s="56" t="s">
        <v>44</v>
      </c>
      <c r="B30" s="57"/>
      <c r="C30" s="57"/>
      <c r="D30" s="57"/>
      <c r="E30" s="57"/>
      <c r="F30" s="58"/>
      <c r="G30" s="14">
        <f>G17+G29</f>
        <v>0</v>
      </c>
    </row>
    <row r="31" spans="1:7">
      <c r="A31" s="50"/>
      <c r="B31" s="25"/>
      <c r="C31" s="30"/>
      <c r="D31" s="25"/>
      <c r="E31" s="35"/>
      <c r="F31" s="35"/>
      <c r="G31" s="35"/>
    </row>
    <row r="32" spans="1:7">
      <c r="A32" s="51"/>
      <c r="B32" s="25"/>
      <c r="C32" s="30"/>
      <c r="D32" s="25"/>
      <c r="E32" s="35"/>
      <c r="F32" s="35"/>
      <c r="G32" s="35"/>
    </row>
  </sheetData>
  <mergeCells count="8">
    <mergeCell ref="A30:F30"/>
    <mergeCell ref="C18:G18"/>
    <mergeCell ref="A29:F29"/>
    <mergeCell ref="A1:G1"/>
    <mergeCell ref="A3:G3"/>
    <mergeCell ref="A5:G5"/>
    <mergeCell ref="C7:G7"/>
    <mergeCell ref="A17:F17"/>
  </mergeCells>
  <pageMargins left="1" right="0.5" top="0.38976377248764038" bottom="0.38976377248764038" header="0.3" footer="0.3"/>
  <pageSetup paperSize="9" scale="90" orientation="portrait" errors="blank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8"/>
  <sheetViews>
    <sheetView showGridLines="0" zoomScale="145" zoomScaleNormal="145" workbookViewId="0">
      <selection activeCell="C20" sqref="C20"/>
    </sheetView>
  </sheetViews>
  <sheetFormatPr defaultRowHeight="15"/>
  <cols>
    <col min="1" max="1" width="3.85546875" style="19" customWidth="1"/>
    <col min="2" max="2" width="13.5703125" customWidth="1"/>
    <col min="3" max="3" width="48" style="31" customWidth="1"/>
    <col min="4" max="4" width="6.7109375" bestFit="1" customWidth="1"/>
    <col min="5" max="5" width="11.140625" style="21" customWidth="1"/>
    <col min="6" max="6" width="13.42578125" style="21" customWidth="1"/>
    <col min="7" max="7" width="15" style="21" customWidth="1"/>
  </cols>
  <sheetData>
    <row r="1" spans="1:7" ht="18">
      <c r="A1" s="59" t="s">
        <v>46</v>
      </c>
      <c r="B1" s="59"/>
      <c r="C1" s="59"/>
      <c r="D1" s="59"/>
      <c r="E1" s="59"/>
      <c r="F1" s="59"/>
      <c r="G1" s="59"/>
    </row>
    <row r="2" spans="1:7" ht="18">
      <c r="A2" s="15"/>
      <c r="B2" s="6"/>
      <c r="C2" s="26"/>
      <c r="D2" s="6"/>
      <c r="E2" s="8"/>
      <c r="F2" s="8"/>
      <c r="G2" s="8"/>
    </row>
    <row r="3" spans="1:7" ht="44.25" customHeight="1">
      <c r="A3" s="59" t="s">
        <v>79</v>
      </c>
      <c r="B3" s="59"/>
      <c r="C3" s="59"/>
      <c r="D3" s="59"/>
      <c r="E3" s="59"/>
      <c r="F3" s="59"/>
      <c r="G3" s="59"/>
    </row>
    <row r="4" spans="1:7" ht="18" customHeight="1">
      <c r="A4" s="16"/>
      <c r="B4" s="3"/>
      <c r="C4" s="27"/>
      <c r="D4" s="3"/>
      <c r="E4" s="9"/>
      <c r="F4" s="9"/>
      <c r="G4" s="9"/>
    </row>
    <row r="5" spans="1:7" ht="18">
      <c r="A5" s="60" t="s">
        <v>50</v>
      </c>
      <c r="B5" s="60"/>
      <c r="C5" s="60"/>
      <c r="D5" s="60"/>
      <c r="E5" s="60"/>
      <c r="F5" s="60"/>
      <c r="G5" s="60"/>
    </row>
    <row r="6" spans="1:7" ht="24.4" customHeight="1">
      <c r="A6" s="17" t="s">
        <v>45</v>
      </c>
      <c r="B6" s="4" t="s">
        <v>4</v>
      </c>
      <c r="C6" s="4" t="s">
        <v>5</v>
      </c>
      <c r="D6" s="4" t="s">
        <v>6</v>
      </c>
      <c r="E6" s="10" t="s">
        <v>7</v>
      </c>
      <c r="F6" s="10" t="s">
        <v>16</v>
      </c>
      <c r="G6" s="20" t="s">
        <v>8</v>
      </c>
    </row>
    <row r="7" spans="1:7">
      <c r="A7" s="18" t="s">
        <v>72</v>
      </c>
      <c r="B7" s="7"/>
      <c r="C7" s="65" t="s">
        <v>76</v>
      </c>
      <c r="D7" s="66"/>
      <c r="E7" s="66"/>
      <c r="F7" s="66"/>
      <c r="G7" s="67"/>
    </row>
    <row r="8" spans="1:7" ht="51">
      <c r="A8" s="24">
        <v>1</v>
      </c>
      <c r="B8" s="24" t="s">
        <v>73</v>
      </c>
      <c r="C8" s="53" t="s">
        <v>51</v>
      </c>
      <c r="D8" s="24" t="s">
        <v>52</v>
      </c>
      <c r="E8" s="11">
        <v>1</v>
      </c>
      <c r="F8" s="11"/>
      <c r="G8" s="13">
        <f>ROUND(E8*F8,2)</f>
        <v>0</v>
      </c>
    </row>
    <row r="9" spans="1:7">
      <c r="A9" s="24">
        <v>2</v>
      </c>
      <c r="B9" s="24" t="s">
        <v>73</v>
      </c>
      <c r="C9" s="53" t="s">
        <v>53</v>
      </c>
      <c r="D9" s="24" t="s">
        <v>54</v>
      </c>
      <c r="E9" s="11">
        <v>1</v>
      </c>
      <c r="F9" s="11"/>
      <c r="G9" s="13">
        <f>ROUND(E9*F9,2)</f>
        <v>0</v>
      </c>
    </row>
    <row r="10" spans="1:7" s="37" customFormat="1">
      <c r="A10" s="56" t="s">
        <v>107</v>
      </c>
      <c r="B10" s="57"/>
      <c r="C10" s="57"/>
      <c r="D10" s="57"/>
      <c r="E10" s="57"/>
      <c r="F10" s="58"/>
      <c r="G10" s="14">
        <f>SUM(G8:G9)</f>
        <v>0</v>
      </c>
    </row>
    <row r="11" spans="1:7">
      <c r="A11" s="18" t="s">
        <v>77</v>
      </c>
      <c r="B11" s="7"/>
      <c r="C11" s="56" t="s">
        <v>55</v>
      </c>
      <c r="D11" s="57"/>
      <c r="E11" s="57"/>
      <c r="F11" s="57"/>
      <c r="G11" s="58"/>
    </row>
    <row r="12" spans="1:7">
      <c r="A12" s="24">
        <v>3</v>
      </c>
      <c r="B12" s="24" t="s">
        <v>73</v>
      </c>
      <c r="C12" s="53" t="s">
        <v>111</v>
      </c>
      <c r="D12" s="24" t="s">
        <v>0</v>
      </c>
      <c r="E12" s="11">
        <v>148.47999999999999</v>
      </c>
      <c r="F12" s="11"/>
      <c r="G12" s="13">
        <f t="shared" ref="G12:G20" si="0">ROUND(E12*F12,2)</f>
        <v>0</v>
      </c>
    </row>
    <row r="13" spans="1:7" ht="25.5">
      <c r="A13" s="24">
        <v>4</v>
      </c>
      <c r="B13" s="24" t="s">
        <v>73</v>
      </c>
      <c r="C13" s="53" t="s">
        <v>56</v>
      </c>
      <c r="D13" s="24" t="s">
        <v>2</v>
      </c>
      <c r="E13" s="11">
        <v>464</v>
      </c>
      <c r="F13" s="11"/>
      <c r="G13" s="13">
        <f t="shared" si="0"/>
        <v>0</v>
      </c>
    </row>
    <row r="14" spans="1:7" ht="25.5">
      <c r="A14" s="24">
        <v>5</v>
      </c>
      <c r="B14" s="24" t="s">
        <v>73</v>
      </c>
      <c r="C14" s="53" t="s">
        <v>78</v>
      </c>
      <c r="D14" s="24" t="s">
        <v>2</v>
      </c>
      <c r="E14" s="11">
        <v>520</v>
      </c>
      <c r="F14" s="11"/>
      <c r="G14" s="13">
        <f t="shared" si="0"/>
        <v>0</v>
      </c>
    </row>
    <row r="15" spans="1:7" ht="25.5">
      <c r="A15" s="24">
        <v>6</v>
      </c>
      <c r="B15" s="24" t="s">
        <v>73</v>
      </c>
      <c r="C15" s="53" t="s">
        <v>57</v>
      </c>
      <c r="D15" s="24" t="s">
        <v>2</v>
      </c>
      <c r="E15" s="11">
        <v>464</v>
      </c>
      <c r="F15" s="11"/>
      <c r="G15" s="13">
        <f t="shared" si="0"/>
        <v>0</v>
      </c>
    </row>
    <row r="16" spans="1:7">
      <c r="A16" s="24">
        <v>7</v>
      </c>
      <c r="B16" s="24" t="s">
        <v>73</v>
      </c>
      <c r="C16" s="53" t="s">
        <v>74</v>
      </c>
      <c r="D16" s="24" t="s">
        <v>2</v>
      </c>
      <c r="E16" s="11">
        <v>56</v>
      </c>
      <c r="F16" s="11"/>
      <c r="G16" s="13">
        <f t="shared" si="0"/>
        <v>0</v>
      </c>
    </row>
    <row r="17" spans="1:7" ht="25.5">
      <c r="A17" s="24">
        <v>8</v>
      </c>
      <c r="B17" s="24" t="s">
        <v>73</v>
      </c>
      <c r="C17" s="53" t="s">
        <v>58</v>
      </c>
      <c r="D17" s="24" t="s">
        <v>2</v>
      </c>
      <c r="E17" s="11">
        <v>520</v>
      </c>
      <c r="F17" s="11"/>
      <c r="G17" s="13">
        <f t="shared" si="0"/>
        <v>0</v>
      </c>
    </row>
    <row r="18" spans="1:7" ht="25.5">
      <c r="A18" s="24">
        <v>9</v>
      </c>
      <c r="B18" s="24" t="s">
        <v>73</v>
      </c>
      <c r="C18" s="53" t="s">
        <v>122</v>
      </c>
      <c r="D18" s="24" t="s">
        <v>0</v>
      </c>
      <c r="E18" s="11">
        <v>111.36</v>
      </c>
      <c r="F18" s="11"/>
      <c r="G18" s="13">
        <f t="shared" si="0"/>
        <v>0</v>
      </c>
    </row>
    <row r="19" spans="1:7" ht="25.5">
      <c r="A19" s="24">
        <v>10</v>
      </c>
      <c r="B19" s="24" t="s">
        <v>73</v>
      </c>
      <c r="C19" s="53" t="s">
        <v>125</v>
      </c>
      <c r="D19" s="24" t="s">
        <v>0</v>
      </c>
      <c r="E19" s="11">
        <v>37.119999999999997</v>
      </c>
      <c r="F19" s="11"/>
      <c r="G19" s="13">
        <f t="shared" si="0"/>
        <v>0</v>
      </c>
    </row>
    <row r="20" spans="1:7" ht="25.5">
      <c r="A20" s="24">
        <v>11</v>
      </c>
      <c r="B20" s="24" t="s">
        <v>73</v>
      </c>
      <c r="C20" s="53" t="s">
        <v>75</v>
      </c>
      <c r="D20" s="24" t="s">
        <v>108</v>
      </c>
      <c r="E20" s="11">
        <v>14</v>
      </c>
      <c r="F20" s="11"/>
      <c r="G20" s="13">
        <f t="shared" si="0"/>
        <v>0</v>
      </c>
    </row>
    <row r="21" spans="1:7" s="37" customFormat="1">
      <c r="A21" s="56" t="s">
        <v>59</v>
      </c>
      <c r="B21" s="57"/>
      <c r="C21" s="57"/>
      <c r="D21" s="57"/>
      <c r="E21" s="57"/>
      <c r="F21" s="58"/>
      <c r="G21" s="14">
        <f>SUM(G12:G20)</f>
        <v>0</v>
      </c>
    </row>
    <row r="22" spans="1:7">
      <c r="A22" s="18" t="s">
        <v>47</v>
      </c>
      <c r="B22" s="7"/>
      <c r="C22" s="56" t="s">
        <v>60</v>
      </c>
      <c r="D22" s="57"/>
      <c r="E22" s="57"/>
      <c r="F22" s="57"/>
      <c r="G22" s="58"/>
    </row>
    <row r="23" spans="1:7" ht="25.5">
      <c r="A23" s="24">
        <v>12</v>
      </c>
      <c r="B23" s="24" t="s">
        <v>73</v>
      </c>
      <c r="C23" s="53" t="s">
        <v>61</v>
      </c>
      <c r="D23" s="24" t="s">
        <v>3</v>
      </c>
      <c r="E23" s="11">
        <v>18</v>
      </c>
      <c r="F23" s="11"/>
      <c r="G23" s="13">
        <f t="shared" ref="G23:G29" si="1">ROUND(E23*F23,2)</f>
        <v>0</v>
      </c>
    </row>
    <row r="24" spans="1:7" ht="25.5">
      <c r="A24" s="24">
        <v>13</v>
      </c>
      <c r="B24" s="24" t="s">
        <v>73</v>
      </c>
      <c r="C24" s="53" t="s">
        <v>62</v>
      </c>
      <c r="D24" s="24" t="s">
        <v>3</v>
      </c>
      <c r="E24" s="11">
        <v>18</v>
      </c>
      <c r="F24" s="11"/>
      <c r="G24" s="13">
        <f t="shared" si="1"/>
        <v>0</v>
      </c>
    </row>
    <row r="25" spans="1:7">
      <c r="A25" s="24">
        <v>14</v>
      </c>
      <c r="B25" s="24" t="s">
        <v>73</v>
      </c>
      <c r="C25" s="53" t="s">
        <v>63</v>
      </c>
      <c r="D25" s="24" t="s">
        <v>52</v>
      </c>
      <c r="E25" s="11">
        <v>18</v>
      </c>
      <c r="F25" s="11"/>
      <c r="G25" s="13">
        <f t="shared" si="1"/>
        <v>0</v>
      </c>
    </row>
    <row r="26" spans="1:7">
      <c r="A26" s="24">
        <v>15</v>
      </c>
      <c r="B26" s="24" t="s">
        <v>73</v>
      </c>
      <c r="C26" s="53" t="s">
        <v>64</v>
      </c>
      <c r="D26" s="24" t="s">
        <v>3</v>
      </c>
      <c r="E26" s="11">
        <v>18</v>
      </c>
      <c r="F26" s="11"/>
      <c r="G26" s="13">
        <f t="shared" si="1"/>
        <v>0</v>
      </c>
    </row>
    <row r="27" spans="1:7">
      <c r="A27" s="24">
        <v>16</v>
      </c>
      <c r="B27" s="24" t="s">
        <v>73</v>
      </c>
      <c r="C27" s="53" t="s">
        <v>109</v>
      </c>
      <c r="D27" s="24" t="s">
        <v>49</v>
      </c>
      <c r="E27" s="11">
        <v>1</v>
      </c>
      <c r="F27" s="11"/>
      <c r="G27" s="13">
        <f t="shared" si="1"/>
        <v>0</v>
      </c>
    </row>
    <row r="28" spans="1:7" ht="25.5">
      <c r="A28" s="24">
        <v>17</v>
      </c>
      <c r="B28" s="24" t="s">
        <v>73</v>
      </c>
      <c r="C28" s="53" t="s">
        <v>65</v>
      </c>
      <c r="D28" s="24" t="s">
        <v>49</v>
      </c>
      <c r="E28" s="11">
        <v>18</v>
      </c>
      <c r="F28" s="11"/>
      <c r="G28" s="13">
        <f t="shared" si="1"/>
        <v>0</v>
      </c>
    </row>
    <row r="29" spans="1:7" ht="38.25">
      <c r="A29" s="24">
        <v>18</v>
      </c>
      <c r="B29" s="24" t="s">
        <v>73</v>
      </c>
      <c r="C29" s="53" t="s">
        <v>110</v>
      </c>
      <c r="D29" s="24" t="s">
        <v>49</v>
      </c>
      <c r="E29" s="11">
        <v>19</v>
      </c>
      <c r="F29" s="11"/>
      <c r="G29" s="13">
        <f t="shared" si="1"/>
        <v>0</v>
      </c>
    </row>
    <row r="30" spans="1:7" s="37" customFormat="1">
      <c r="A30" s="56" t="s">
        <v>66</v>
      </c>
      <c r="B30" s="57"/>
      <c r="C30" s="57"/>
      <c r="D30" s="57"/>
      <c r="E30" s="57"/>
      <c r="F30" s="58"/>
      <c r="G30" s="14">
        <f>SUM(G23:G29)</f>
        <v>0</v>
      </c>
    </row>
    <row r="31" spans="1:7">
      <c r="A31" s="18" t="s">
        <v>48</v>
      </c>
      <c r="B31" s="7"/>
      <c r="C31" s="56" t="s">
        <v>67</v>
      </c>
      <c r="D31" s="57"/>
      <c r="E31" s="57"/>
      <c r="F31" s="57"/>
      <c r="G31" s="58"/>
    </row>
    <row r="32" spans="1:7" ht="25.5">
      <c r="A32" s="24">
        <v>19</v>
      </c>
      <c r="B32" s="24" t="s">
        <v>73</v>
      </c>
      <c r="C32" s="53" t="s">
        <v>68</v>
      </c>
      <c r="D32" s="24" t="s">
        <v>69</v>
      </c>
      <c r="E32" s="11">
        <v>19</v>
      </c>
      <c r="F32" s="11"/>
      <c r="G32" s="13">
        <f>ROUND(E32*F32,2)</f>
        <v>0</v>
      </c>
    </row>
    <row r="33" spans="1:7" ht="25.5">
      <c r="A33" s="24">
        <v>20</v>
      </c>
      <c r="B33" s="24" t="s">
        <v>73</v>
      </c>
      <c r="C33" s="53" t="s">
        <v>70</v>
      </c>
      <c r="D33" s="24" t="s">
        <v>49</v>
      </c>
      <c r="E33" s="11">
        <v>1</v>
      </c>
      <c r="F33" s="11"/>
      <c r="G33" s="13">
        <f>ROUND(E33*F33,2)</f>
        <v>0</v>
      </c>
    </row>
    <row r="34" spans="1:7" ht="25.5">
      <c r="A34" s="24">
        <v>21</v>
      </c>
      <c r="B34" s="24" t="s">
        <v>73</v>
      </c>
      <c r="C34" s="53" t="s">
        <v>112</v>
      </c>
      <c r="D34" s="24" t="s">
        <v>52</v>
      </c>
      <c r="E34" s="11">
        <v>19</v>
      </c>
      <c r="F34" s="11"/>
      <c r="G34" s="13">
        <f>ROUND(E34*F34,2)</f>
        <v>0</v>
      </c>
    </row>
    <row r="35" spans="1:7" s="37" customFormat="1">
      <c r="A35" s="56" t="s">
        <v>71</v>
      </c>
      <c r="B35" s="57"/>
      <c r="C35" s="57"/>
      <c r="D35" s="57"/>
      <c r="E35" s="57"/>
      <c r="F35" s="58"/>
      <c r="G35" s="14">
        <f>SUM(G32:G34)</f>
        <v>0</v>
      </c>
    </row>
    <row r="36" spans="1:7">
      <c r="A36" s="56" t="s">
        <v>44</v>
      </c>
      <c r="B36" s="57"/>
      <c r="C36" s="57"/>
      <c r="D36" s="57"/>
      <c r="E36" s="57"/>
      <c r="F36" s="58"/>
      <c r="G36" s="14">
        <f>G10+G21+G30+G35</f>
        <v>0</v>
      </c>
    </row>
    <row r="37" spans="1:7">
      <c r="A37"/>
      <c r="E37" s="36"/>
      <c r="F37" s="36"/>
      <c r="G37" s="36"/>
    </row>
    <row r="38" spans="1:7">
      <c r="A38" s="52"/>
      <c r="E38" s="36"/>
      <c r="F38" s="36"/>
      <c r="G38" s="36"/>
    </row>
  </sheetData>
  <mergeCells count="12">
    <mergeCell ref="A10:F10"/>
    <mergeCell ref="C11:G11"/>
    <mergeCell ref="C7:G7"/>
    <mergeCell ref="A1:G1"/>
    <mergeCell ref="A3:G3"/>
    <mergeCell ref="A5:G5"/>
    <mergeCell ref="A35:F35"/>
    <mergeCell ref="A36:F36"/>
    <mergeCell ref="A30:F30"/>
    <mergeCell ref="C31:G31"/>
    <mergeCell ref="A21:F21"/>
    <mergeCell ref="C22:G22"/>
  </mergeCells>
  <pageMargins left="1" right="0.5" top="0.38976377248764038" bottom="0.38976377248764038" header="0.3" footer="0.3"/>
  <pageSetup paperSize="9" scale="90" orientation="portrait" errors="blank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drogi</vt:lpstr>
      <vt:lpstr>zieleń</vt:lpstr>
      <vt:lpstr>oświetlenie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zdmacz</cp:lastModifiedBy>
  <cp:lastPrinted>2020-02-14T13:25:01Z</cp:lastPrinted>
  <dcterms:created xsi:type="dcterms:W3CDTF">2019-12-16T21:02:59Z</dcterms:created>
  <dcterms:modified xsi:type="dcterms:W3CDTF">2021-09-22T10:34:58Z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17.1.6.0</vt:lpwstr>
  </property>
</Properties>
</file>